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tabRatio="907" activeTab="3"/>
  </bookViews>
  <sheets>
    <sheet name="Front Page (Pro)" sheetId="1" r:id="rId1"/>
    <sheet name="Front Page (Rev)" sheetId="2" r:id="rId2"/>
    <sheet name="PROPOSED(INCOME)" sheetId="3" r:id="rId3"/>
    <sheet name="PROPOSED INCOME DESCRIPTION" sheetId="4" r:id="rId4"/>
    <sheet name="PROPOSED (EXPENDITURE)" sheetId="5" r:id="rId5"/>
    <sheet name="PROPOSED EXP. DESCRIPTION" sheetId="6" r:id="rId6"/>
    <sheet name="PROJECT PROPOSED" sheetId="7" r:id="rId7"/>
    <sheet name="REVISED INCOME" sheetId="8" r:id="rId8"/>
    <sheet name="REVISED INCOME DESCRIPTION" sheetId="9" r:id="rId9"/>
    <sheet name="REVISED EXPENDITURE" sheetId="10" r:id="rId10"/>
    <sheet name="REVISED EXPENDITURE DESCRIPTION" sheetId="11" r:id="rId11"/>
    <sheet name="PROJECT REVISED" sheetId="12" r:id="rId12"/>
    <sheet name="GPF(REV &amp;PRO)" sheetId="13" r:id="rId13"/>
  </sheets>
  <externalReferences>
    <externalReference r:id="rId16"/>
    <externalReference r:id="rId17"/>
  </externalReferences>
  <definedNames>
    <definedName name="_xlnm.Print_Area" localSheetId="0">'Front Page (Pro)'!$A$1:$M$37</definedName>
    <definedName name="_xlnm.Print_Area" localSheetId="1">'Front Page (Rev)'!$A$1:$M$38</definedName>
    <definedName name="_xlnm.Print_Area" localSheetId="2">'PROPOSED(INCOME)'!$A$1:$G$156</definedName>
    <definedName name="_xlnm.Print_Area" localSheetId="7">'REVISED INCOME'!$A$1:$F$155</definedName>
    <definedName name="_xlnm.Print_Titles" localSheetId="4">'PROPOSED (EXPENDITURE)'!$1:$6</definedName>
    <definedName name="_xlnm.Print_Titles" localSheetId="2">'PROPOSED(INCOME)'!$1:$6</definedName>
    <definedName name="_xlnm.Print_Titles" localSheetId="9">'REVISED EXPENDITURE'!$1:$5</definedName>
    <definedName name="_xlnm.Print_Titles" localSheetId="7">'REVISED INCOME'!$1:$6</definedName>
  </definedNames>
  <calcPr fullCalcOnLoad="1"/>
</workbook>
</file>

<file path=xl/sharedStrings.xml><?xml version="1.0" encoding="utf-8"?>
<sst xmlns="http://schemas.openxmlformats.org/spreadsheetml/2006/main" count="1814" uniqueCount="793">
  <si>
    <t>A¡­ul M¡a</t>
  </si>
  <si>
    <t>­j±¢mL</t>
  </si>
  <si>
    <t>pw­n¡¢da</t>
  </si>
  <si>
    <t>V¡L¡</t>
  </si>
  <si>
    <t>1z</t>
  </si>
  <si>
    <t>*</t>
  </si>
  <si>
    <t>**</t>
  </si>
  <si>
    <t>2z</t>
  </si>
  <si>
    <t>¢h­no A¡Ce Ae¤k¡u£</t>
  </si>
  <si>
    <t>3z</t>
  </si>
  <si>
    <t>Ll hÉ¢a­l­L pÇf¢šl J A¡C­el A¡Ja¡d£e M¡Se¡</t>
  </si>
  <si>
    <t>(L)   eNl öó</t>
  </si>
  <si>
    <t>(M)   S¢j Hhw Ol h¡¢sl j§­mÉl Efl h¡¢oÑL Ll</t>
  </si>
  <si>
    <t>(N)   S£hS¿¹¤ Hhw k¡eh¡qe Ll</t>
  </si>
  <si>
    <t>(O)   hÉhp¡ Hhw ®fn¡ Ll</t>
  </si>
  <si>
    <t>(P)   l¡Ù¹¡ Hhw ®Mu¡ O¡V öó</t>
  </si>
  <si>
    <t>(Q)   f¡¢e Ll/j§mÉ</t>
  </si>
  <si>
    <t>(A)   Hj, C, Hp f¡¢e plhl¡q</t>
  </si>
  <si>
    <t>(A¡)   LÉ¡¾Ve­j¾V f¡¢e plhl¡q</t>
  </si>
  <si>
    <t>(R)   l¡Ù¹¡ O¡V f¢lú¡l J ü¡ÙÛÉ lrZ Ll</t>
  </si>
  <si>
    <t>(S)   AeÉ¡eÉ Ll/</t>
  </si>
  <si>
    <t>(L)   ®My¡u¡s</t>
  </si>
  <si>
    <t>(M)   M¡cÉ A¡Ce</t>
  </si>
  <si>
    <t>(N)   i¡s¡¢Vu¡ N¡s£</t>
  </si>
  <si>
    <t>(O)   AeÉ¡eÉ Evp/</t>
  </si>
  <si>
    <t>(L)   Sj¡ S¢j</t>
  </si>
  <si>
    <t>(1)   Sj¡S¢j ¢hœ²umì AbÑ</t>
  </si>
  <si>
    <t>(2)   plL¡l£ Sj¡S¢j qC­a A¡u</t>
  </si>
  <si>
    <t>(A)   CS¡l¡l M¡Se¡</t>
  </si>
  <si>
    <t>(A¡)   m¡C­p¾p qC­a A¡c¡uLªa AbÑ</t>
  </si>
  <si>
    <t>(C)   föQ¡lZ A¢dL¡l</t>
  </si>
  <si>
    <t>(D)   ¢h‘¡f­el Ll</t>
  </si>
  <si>
    <t>(M)   Olh¡s£</t>
  </si>
  <si>
    <t>(1)   plL¡¢l Olh¡s£ qC­a A¡u</t>
  </si>
  <si>
    <t>(2)   ­hplL¡¢l Olh¡s£ qC­a A¡u</t>
  </si>
  <si>
    <t>(A¡)  hÉhp¡ Efm­r CS¡l¡l ®cJu¡ LÉ¡¾Vx</t>
  </si>
  <si>
    <t xml:space="preserve">          Olh¡s£</t>
  </si>
  <si>
    <t>(C)   hph¡p Efm­r CS¡l¡l ®cJu¡ Olh¡s£</t>
  </si>
  <si>
    <t>(D)   AeÉ¡eÉ Olh¡s£</t>
  </si>
  <si>
    <t>(E)   ®hplL¡l£ ¢hœ²umì AbÑ</t>
  </si>
  <si>
    <t>(F)   Olh¡s£ eLÚp¡ Hhw Sl£f L¡­kÑl Ll</t>
  </si>
  <si>
    <t>Ll®k¡NÉ h¡s£ O­ll pwMÉ¡l ¢hnc ¢hhlZ ¢c­a qC­hz</t>
  </si>
  <si>
    <t>Ef­l E­mÔ¢Ma Ll pj§q hÉa£a AeÉ ®k ®L¡e Ll ¢ieÀ i¡­h ®cM¡C­a q­h z</t>
  </si>
  <si>
    <t>(3)   ­hplL¡l£ pÇf¢š qC­a A¡c¡uLªa AbÑ</t>
  </si>
  <si>
    <t>(A¡)  m¡C­p¾p qC­a A¡c¡uLªa abÑ</t>
  </si>
  <si>
    <t>(A)   pl¡C M¡e¡/f¡¿Ûn¡m¡/X¡L h¡wm¡</t>
  </si>
  <si>
    <t>(N)   ü¡ÙÛÉ pwlrZ M¡­a A¡u (Ll J j§mÉ hÉ¢a­l­L)</t>
  </si>
  <si>
    <t>(1)   A¡hSÑe¡ ¢h¢œ²a A¡u</t>
  </si>
  <si>
    <t>(2)   AeÉ¡eÉ M¡­a A¡u</t>
  </si>
  <si>
    <t>(O)   LÉ¡¾Vx J Afl¡fl A¡Ce Ad£­e S¢lj¡e¡</t>
  </si>
  <si>
    <t>(P)   ¢nr¡ fË¢aù¡e qC­a fË¡ç ®hae J AeÉ¡eÉ A¡u</t>
  </si>
  <si>
    <t>(1)   jq¡¢hcÉ¡mu</t>
  </si>
  <si>
    <t>(A)   ¢hcÉ¡mu qC­a fË¡ç ­hae</t>
  </si>
  <si>
    <t>(A¡)  ¢hcÉ¡mu NªqM¡­a A¡u</t>
  </si>
  <si>
    <t>(2)   EµQ ¢hcÉ¡mu (h¡mL­cl SeÉ)</t>
  </si>
  <si>
    <t>(3)   EµQ ¢hcÉ¡mu (h¡¢mL¡­cl SeÉ)</t>
  </si>
  <si>
    <t>(4)   j¡dÉ¢jL ¢hcÉ¡mu (h¡mL­cl SeÉ)</t>
  </si>
  <si>
    <t>(5)   j¡dÉ¢jL ¢hcÉ¡mu (h¡¢mL¡­cl SeÉ)</t>
  </si>
  <si>
    <t>(6)   fË¡b¢jL ¢hcÉ¡mu (h¡mL­cl SeÉ)</t>
  </si>
  <si>
    <t>(7)   fË¡b¢jL ¢hcÉ¡mu (h¡¢mL¡­cl SeÉ)</t>
  </si>
  <si>
    <t>(8)   f¡h¢mL ú¤m</t>
  </si>
  <si>
    <t>(A)   ú¤m qC­a fË¡ç ®hae</t>
  </si>
  <si>
    <t>(A¡)  ú¤m NªqM¡­a A¡u</t>
  </si>
  <si>
    <t>(Q)   ¢Q¢Lvp¡ fË¢aù¡e qC­a A¡u</t>
  </si>
  <si>
    <t>(R)  h¡S¡l Hhw Lp¡C M¡e¡ qC­a A¡u</t>
  </si>
  <si>
    <t>(1)   h¡S¡l</t>
  </si>
  <si>
    <t>(2)   Lp¡CM¡e¡</t>
  </si>
  <si>
    <t>(S)   ¢h¢hd M¡­a A¡u</t>
  </si>
  <si>
    <t>(1)   h­Lu¡ amh J f­l¡u¡e¡ MlQ</t>
  </si>
  <si>
    <t>(2)   ®œ²¡L MlQ</t>
  </si>
  <si>
    <t>(3)   eLm e¡j¡ MlQ</t>
  </si>
  <si>
    <t>(4)   a¡¢mL¡i§¢š² MlQ</t>
  </si>
  <si>
    <t>f§hÑha£Ñ c¤C hvp­ll c¡h£ e¡j¡l pwMÉ¡ J ®œ²¡L£ f­l¡u¡e¡l ¢hoc ¢hhlZ ®cM¡C­a qC­h z</t>
  </si>
  <si>
    <t>(5)   m¡C­p¾p ¢g</t>
  </si>
  <si>
    <t>(A)   hÉhp¡ Hhw ®fn¡</t>
  </si>
  <si>
    <t>(A¡)  V¤wN¡ N¡s£ (­O¡s¡ N¡s£)</t>
  </si>
  <si>
    <t>(C)   p¡C­Lm, ¢lLp¡ J ¢lql¡S</t>
  </si>
  <si>
    <t>(D)   Nh¡c£ fö</t>
  </si>
  <si>
    <t>(6)   håL£ …c¡j qC­a A¡u</t>
  </si>
  <si>
    <t>(7)   f¡¢e ¢hœ²u</t>
  </si>
  <si>
    <t>(A)   f¡¢e plhl¡q qC­a A¡u</t>
  </si>
  <si>
    <t>(A¡)  f¡¢e ¢jV¡­ll j¡¢pL i¡s¡</t>
  </si>
  <si>
    <t>(8)   j¡¢mL¡e¡ f¢lhaÑ­el SeÉ ®cu AbÑ</t>
  </si>
  <si>
    <t>(9)   gl­jl ¢hœ²k mì AbÑ</t>
  </si>
  <si>
    <t>(T)   ®jm¡</t>
  </si>
  <si>
    <t>(1)   ¢h¢hd</t>
  </si>
  <si>
    <t>(U) mNÀ£ V¡L¡l A¡u</t>
  </si>
  <si>
    <t>(A)   h¡wm¡­cn ®e± h¡¢qe£</t>
  </si>
  <si>
    <t>(A¡)  h¡wm¡­cn ÙÛm h¡¢qe£</t>
  </si>
  <si>
    <t>(C)   h¡wm¡­cn ¢hj¡e h¡¢qe£</t>
  </si>
  <si>
    <t>(D)   h¡wm¡­cn pjl¡Ù» L¡lM¡e¡</t>
  </si>
  <si>
    <t>(U)  ¢h¢hd ®lmJ­u</t>
  </si>
  <si>
    <t>(W)   i¢hoÉ­a aq¢h­ml p¤c h¡hc A¡u</t>
  </si>
  <si>
    <t>(X)   h¡N¡e qC­a A¡u</t>
  </si>
  <si>
    <t>­j¡V- 3</t>
  </si>
  <si>
    <t>4z   ¢h¢hd M¡a</t>
  </si>
  <si>
    <t>(L) (A) ®hplL¡l£ hÉ¢š²­cl fËcš p¡¢iÑ­pl ¢h¢ej­u A¡u</t>
  </si>
  <si>
    <t>(A¡)  EeÀue j§mL L¡­Sl SeÉ fË¡ç A¡u</t>
  </si>
  <si>
    <t>(M)   ¢h¢hd ¢houL</t>
  </si>
  <si>
    <t>(A)   ¢h¢hd</t>
  </si>
  <si>
    <t>(A¡)  ®d¡¢fO¡V qC­a A¡u</t>
  </si>
  <si>
    <t>(C)   ®gl£Ju¡m¡ ¢g</t>
  </si>
  <si>
    <t>(D)   f¤l¡ae A¡ph¡hfœ ¢hœ²umì AbÑ</t>
  </si>
  <si>
    <t>(E)  A¡fp ¢e×f¢š A¡u</t>
  </si>
  <si>
    <t>(F)  N¡Rf¡m¡ ¢h¢œ²</t>
  </si>
  <si>
    <t>­j¡V-</t>
  </si>
  <si>
    <t>(M)   ®L¾cË£u plL¡l qC­a fË¡ç Ae¤c¡e</t>
  </si>
  <si>
    <t>(L)   A¡¢bÑL p¡q¡kÉc¡e Hhw Qy¡c¡</t>
  </si>
  <si>
    <t>5z     jS¤¢lLªa Qy¡c¡ J c¡e pj§q</t>
  </si>
  <si>
    <t>(A)   ¢eu¢ja</t>
  </si>
  <si>
    <t>(A¡)  ¢h­no</t>
  </si>
  <si>
    <t>(M)   AeÉ¡eÉ Evp qC­a Ae¤c¡e</t>
  </si>
  <si>
    <t>(A)   plL¡¢l ¢nr¡ ¢hi¡N qC­a</t>
  </si>
  <si>
    <t>(1)   j¡aªi¡o¡ EeÀ¢a p¡d­e pq¡uL Ae¤c¡e</t>
  </si>
  <si>
    <t>(2)   plL¡l£ ®Nu Ll M¢af¤le h¡hc</t>
  </si>
  <si>
    <t>(A)   ¢el¡fš¡ S¡j¡ea</t>
  </si>
  <si>
    <t xml:space="preserve">(A¡)  AeÉ¡eÉ ¢hou </t>
  </si>
  <si>
    <t>­j¡V- 5</t>
  </si>
  <si>
    <t xml:space="preserve">          pjÙ¹ M¡a qC­a ®j¡V A¡u</t>
  </si>
  <si>
    <t>(L)   plL¡¢l GZfœ ¢hœ²kmì A¡u J ®p¢iwp</t>
  </si>
  <si>
    <t xml:space="preserve">         hÉ¡wL qC­a fËaÉ¡q¡l Lªa AbÑ</t>
  </si>
  <si>
    <t>6z     GZ J A¯ej¢šL A¡u</t>
  </si>
  <si>
    <t>(M)   GZ</t>
  </si>
  <si>
    <t>(A)   plL¡l£</t>
  </si>
  <si>
    <t xml:space="preserve">(A¡)  ¢h¢hd M¡­a kb¡ hÉ¡wL qC­a </t>
  </si>
  <si>
    <t>(N)   fË¢af§lL e£¢d M¡a</t>
  </si>
  <si>
    <t>(O)   ANË£j ®hae k¡a¡u¡a MlQ¡¢c h¡hc CaÉ¡¢c</t>
  </si>
  <si>
    <t>(P)   Sj¡ Hg ¢X A¡l p¤c</t>
  </si>
  <si>
    <t>(Q)   plL¡l£ S¢j CS¡l¡c¡l£ h¡hc ¢L¢Ù¹l V¡L¡</t>
  </si>
  <si>
    <t>(R)  ®hplL¡l£ S¢j CS¡l¡c¡l£ h¡hc ¢L¢Ù¹l V¡L¡</t>
  </si>
  <si>
    <t xml:space="preserve">(S)   Cj¡la J LmLê¡ CaÉ¡¢c qC­a ¢hœ²kmì AbÑ   </t>
  </si>
  <si>
    <t>(T)   ÙÛ¡hl pÇf¢š qC­a ¢hœ²umì AbÑ</t>
  </si>
  <si>
    <t>­j¡V- 6</t>
  </si>
  <si>
    <t>­j¡V 1- 6</t>
  </si>
  <si>
    <t>phÑ­j¡V</t>
  </si>
  <si>
    <t xml:space="preserve">(V)   ü¡ÙÛÉ pwlrZ J f¢lú¡l f¢lµReÀ ¢houL L¡­kÑl                         </t>
  </si>
  <si>
    <t xml:space="preserve">        ¢h¢eju fË¡ç AbÑ</t>
  </si>
  <si>
    <t xml:space="preserve">(E)   fË¢alr¡ p¡¢iÑp hÉ¢a­l­L ®L¾cË£u plL¡l£ </t>
  </si>
  <si>
    <t xml:space="preserve">         ¢hi¡N (X¡L Hhw ®V¢mNË¡g</t>
  </si>
  <si>
    <t>1z   fËd¡e fËn¡p¢eL ¢hi¡N</t>
  </si>
  <si>
    <t>(L)  AdÑ ®hae</t>
  </si>
  <si>
    <t>(M)   R¤¢V­a b¡L¡ L¡¢me ®cu AbÑ</t>
  </si>
  <si>
    <t>(N)   Ahpl hª¢šl SeÉ ®cu AbÑ</t>
  </si>
  <si>
    <t>(O)   k¡a¡u¡a i¡a¡</t>
  </si>
  <si>
    <t>(P)   k¡a¡u¡a MlQ CaÉ¡¢c h¡hc</t>
  </si>
  <si>
    <t>(2)   fË¢aù¡¢eL ®hae i¡a¡</t>
  </si>
  <si>
    <t>(3)   k¡a¡u¡a i¡a¡</t>
  </si>
  <si>
    <t>(4)   AeÉ¡eÉ i¡a¡</t>
  </si>
  <si>
    <t>(5)   °ej¢šL MlQ</t>
  </si>
  <si>
    <t>(6)   i¢hoÉa aq¢h­m Sj¡ h¡hc</t>
  </si>
  <si>
    <t>­j¡V- L</t>
  </si>
  <si>
    <t>Mz   l¡Sü A¡c¡u</t>
  </si>
  <si>
    <t>(1)  eNl öó (A¡c¡u n¡M¡)</t>
  </si>
  <si>
    <t>(L)  fË¢aù¡¢eL ®hae</t>
  </si>
  <si>
    <t>(M)   °e¢j¢šL MlQ</t>
  </si>
  <si>
    <t>(N)   i¢hoÉ­a aq¢h­m Sj¡ h¡hc</t>
  </si>
  <si>
    <t>(2)   Ll A¡c¡u pwÙÛ¡</t>
  </si>
  <si>
    <t>(L)  fË¢aù¡­el ®hae</t>
  </si>
  <si>
    <t xml:space="preserve">(N)   i¢hoÉa aq¢h­m Sj¡ h¡hc  </t>
  </si>
  <si>
    <t>(3)   ¢h¢hd</t>
  </si>
  <si>
    <t>(L)   fË¢aù¡¢eL ®hae</t>
  </si>
  <si>
    <t>­j¡V- M</t>
  </si>
  <si>
    <t>Nz   f¢l­n¡d</t>
  </si>
  <si>
    <t>(1)   eNl öó</t>
  </si>
  <si>
    <t>(2)   AeÉ¡eÉ Ll</t>
  </si>
  <si>
    <t>(3)   ¢h¢ieÀ M¡­a f¢l­n¡d</t>
  </si>
  <si>
    <t>­j¡V- N</t>
  </si>
  <si>
    <t>Oz   Se¢qaLl (f§aÑL¡kÑÉ)</t>
  </si>
  <si>
    <t>(1)   ®j±¢mL ¢ejÑ¡Z L¡kÑÉ (ú¤m J q¡pf¡a¡m hÉ¢aa)</t>
  </si>
  <si>
    <t>(L)   Ol h¡¢s</t>
  </si>
  <si>
    <t>(M)   l¡Ù¹¡O¡V</t>
  </si>
  <si>
    <t>(N)   elcÑj¡ (fuz fËe¡m£)</t>
  </si>
  <si>
    <t>(O)   f¡¢e plhl¡q / ¢hc¤Év plhl¡q</t>
  </si>
  <si>
    <t>(P)   …c¡j (pwlre¡N¡l)</t>
  </si>
  <si>
    <t>(Q)   Sep¡d¡l­el ¢h¢ieÀ EeÀue j§mL L¡kÑ¡¢c</t>
  </si>
  <si>
    <t xml:space="preserve">­j¡V- </t>
  </si>
  <si>
    <t>(L)   Olh¡s£</t>
  </si>
  <si>
    <t>(N)   ecÑj¡</t>
  </si>
  <si>
    <t>(O)   f¡¢e plhl¡q / ¢hc¤Év / ­p¢eV¡¢l</t>
  </si>
  <si>
    <t>(P)   pwlrZ¡N¡l</t>
  </si>
  <si>
    <t>(Q)   Sep¡d¡l­el ¢h¢hdÀ EeÀue j§mL L¡­Sl MlQ</t>
  </si>
  <si>
    <t>(3)  (L) fË¢aù¡¢eL ®hae</t>
  </si>
  <si>
    <t>(M)   ¯e¢j¢šL MlQ</t>
  </si>
  <si>
    <t>­j¡V- O</t>
  </si>
  <si>
    <t>Pz   Sep¡d¡l­el ¢el¡fš¡ J p¤M p¤¢hd¡</t>
  </si>
  <si>
    <t>(1)   A¢NÀ pwœ²¡¿¹</t>
  </si>
  <si>
    <t>(L) fË¢aù¡¢eL ®hae</t>
  </si>
  <si>
    <t>(2)   ¢hc¤Év pðå£u</t>
  </si>
  <si>
    <t>(M)   °e¢j¢šL ®hae</t>
  </si>
  <si>
    <t>(3)   X¡Lh¡w­m¡, ¢hnÄ¡jN¡l Hhw pl¡CM¡e¡</t>
  </si>
  <si>
    <t>(4)   h¡S¡l pj§q Hhw Lp¡CM¡e¡ pj§q</t>
  </si>
  <si>
    <t>(7) heÉ h¡ ¢qwpËË fË¡¢el Hhw p­fÑl ¢h­m¡f p¡de</t>
  </si>
  <si>
    <t>(M) ¯e¢j¢šL MlQ</t>
  </si>
  <si>
    <t>(N) i¢hoÉa aq¢h­m Sj¡ h¡hc</t>
  </si>
  <si>
    <t>(5)  ®M­m¡u¡X</t>
  </si>
  <si>
    <t>(N)  i¢hoÉa aq¢h­m Sj¡ h¡hc</t>
  </si>
  <si>
    <t>(6)  gm J g¤mc¡uL p¡d¡le EcÉ¡e J hªr</t>
  </si>
  <si>
    <t xml:space="preserve">        ®l¡fe­k¡NÉ AleÉ</t>
  </si>
  <si>
    <t>(M)  °e¢jšL MlQ</t>
  </si>
  <si>
    <t>(8)  AeÉ¡eÉ ¢hou pj§q</t>
  </si>
  <si>
    <t>(A)   ­d¡f£ O¡V</t>
  </si>
  <si>
    <t>®j¡V-</t>
  </si>
  <si>
    <t>­j¡V-P</t>
  </si>
  <si>
    <t>Qz  Seü¡ÙÛÉ (f¡h¢mL ®qmb)</t>
  </si>
  <si>
    <t>(1)  q¡pf¡a¡m J ¢Q¢Lvp¡mu pj§q</t>
  </si>
  <si>
    <t>(N)  ®j±¢mL ¢ejÑ¡e L¡kÑÉ  (Olh¡¢s)</t>
  </si>
  <si>
    <t>(O)  Olh¡¢s lre J ®jl¡ja</t>
  </si>
  <si>
    <t>(P)  i¢hoÉa aq¢h­m Sj¡ h¡hc</t>
  </si>
  <si>
    <t>(2)  ¢VL¡ fËc¡e</t>
  </si>
  <si>
    <t>(N)   i¢hoÉa aq¢h­m Sj¡ h¡hc</t>
  </si>
  <si>
    <t>(3)  SeÈ jªa¤É a¡¢mL¡i§¢š² LlZ</t>
  </si>
  <si>
    <t xml:space="preserve">(4)  f¡kÑM¡e¡, ecÑj¡, ü¡ÙÛÉ pwlrZ Hhw fb </t>
  </si>
  <si>
    <t xml:space="preserve">        f¢l×L¡l LlZ</t>
  </si>
  <si>
    <t>(5)  f¡¢e plhl¡q (ecÑj¡ J l¡Ù¹¡ ®d±a)</t>
  </si>
  <si>
    <t>(6)  l¡Ù¹¡O¡­V f¡¢e hoÑe Hhw ecÑj¡ f¢lú¡lLlZ</t>
  </si>
  <si>
    <t>(7)  jq¡j¡l£ fËiª¢a</t>
  </si>
  <si>
    <t>(8)  ®jm¡ J Evph</t>
  </si>
  <si>
    <t>(9)  ü¡ÙÛÉ pwlrZ J f¢lú¡l f¢lµReÀ ¢houL</t>
  </si>
  <si>
    <t xml:space="preserve">        L¡­kÑl ¢h¢ej­u fË¡ç AbÑ</t>
  </si>
  <si>
    <t>(A)  h¡wm¡­cn ®e±h¡¢qe£</t>
  </si>
  <si>
    <t>(A¡) h¡wm¡­cn ÙÛm h¡¢qe£</t>
  </si>
  <si>
    <t>(C)  h¡wm¡­cn ¢hj¡e h¡¢qe£</t>
  </si>
  <si>
    <t>(D)  pjl¡Ù» L¡lM¡e¡</t>
  </si>
  <si>
    <t>(E)  ®V¢mNË¡j/­V¢m­g¡e ¢hi¡N</t>
  </si>
  <si>
    <t>(E)  h¡wm¡­cn ¢hj¡e pwÙÛ¡</t>
  </si>
  <si>
    <t>(T)  AeÉ¡eÉ ¢hi¡N</t>
  </si>
  <si>
    <t>(10) M¡cÉ J A¡Ce fËn¡pe</t>
  </si>
  <si>
    <t>­j¡V-Q</t>
  </si>
  <si>
    <t>Rz  Se ¢nr¡</t>
  </si>
  <si>
    <t>(1)  jq¡¢hcÉ¡mu pj§q</t>
  </si>
  <si>
    <t xml:space="preserve">(N)  ®j±¢mL ¢ejÑ¡e L¡kÑÉ  </t>
  </si>
  <si>
    <t>(O)  lrZ J ®jl¡ja L¡kÑÉ</t>
  </si>
  <si>
    <t>(2)  EµQ ¢hcÉ¡mu (h¡mL­cl SeÉ)</t>
  </si>
  <si>
    <t>(N)  ®j±¢mL ¢ejÑ¡Z L¡kÑÉ</t>
  </si>
  <si>
    <t>(3)  EµQ ¢hcÉ¡mu (h¡¢mL¡­cl SeÉ)</t>
  </si>
  <si>
    <t>(M)  °e¢j¢šL MlQ</t>
  </si>
  <si>
    <t>(N)  ®j±¢mL ¢ejÑ¡Z L¡kÑ</t>
  </si>
  <si>
    <t>(O)  lre J ­jl¡ja L¡kÑÉ</t>
  </si>
  <si>
    <t>(4)  j¡dÉ¢jL ¢hcÉ¡mu (h¡mL­cl SeÉ)</t>
  </si>
  <si>
    <t>(5)  j¡dÉ¢jL ¢hcÉ¡mu (h¡¢mL¡­cl SeÉ)</t>
  </si>
  <si>
    <t>(6)  fË¡b¢jL ¢hcÉ¡mu (h¡mL­cl SeÉ)</t>
  </si>
  <si>
    <t xml:space="preserve">(7)  fË¡b¢jL ¢hcÉ¡mu plL¡l£ </t>
  </si>
  <si>
    <t xml:space="preserve">(8)  f¡h¢mL ú¤m pj§q </t>
  </si>
  <si>
    <t>(9)  ¢nr¡ fË¢aù¡­el S­eÉ p¡q¡k¡­bÑ AbÑ c¡e</t>
  </si>
  <si>
    <t>(10) f¡W¡N¡l, k¡c¤Ol CaÉ¡¢c</t>
  </si>
  <si>
    <t>(11)  ¢h¢hd fË¢aù¡e</t>
  </si>
  <si>
    <t>®j¡V-R</t>
  </si>
  <si>
    <t>Sz  ¢h­no fË­u¡Se£u E­Ÿ­nÉ ®cu c¡e</t>
  </si>
  <si>
    <t>(1)  AhplL¡m£e i¡a¡/i¢hoÉa aq¢h­m Sj¡</t>
  </si>
  <si>
    <t>(2)  hL¢nn J f¤lú¡l</t>
  </si>
  <si>
    <t>(3)  pq¡uL Ae¤c¡e</t>
  </si>
  <si>
    <t>(A)  ¢q¯ao£ aq¢hm</t>
  </si>
  <si>
    <t>(A¡) c¡ahÉ J ¢Q¢Lvp¡ fË¢aù¡e</t>
  </si>
  <si>
    <t>­j¡V-S</t>
  </si>
  <si>
    <t>Gz  h¡¢oÑL hL¢nn</t>
  </si>
  <si>
    <t>­j¡V-T</t>
  </si>
  <si>
    <t>Uz  S¢j S¢lf</t>
  </si>
  <si>
    <t>­j¡V-U</t>
  </si>
  <si>
    <t>Vz  ¢eÇÀ M¡­a Sj¡</t>
  </si>
  <si>
    <t>(1)  SmLl/j§mÉ qC­a fË¡ç</t>
  </si>
  <si>
    <t>(2)  Q¤¢š²l j¡dÉ­j f¡¢e plhl¡q MlQ ül¦f fË¡ç</t>
  </si>
  <si>
    <t>(C)  ®f±lpi¡ J ÙÛ¡e£u pwÙÛ¡</t>
  </si>
  <si>
    <t xml:space="preserve">(4)  plL¡l£ l¡Sü k¡q¡ plL¡l£ LjÑQ¡l£hª­¾cl fË¡fÉ  </t>
  </si>
  <si>
    <t xml:space="preserve">        Hhw HL¢S¢LE¢Vi A¢gp¡l hÉ¢aa LÉ¡¾Vx</t>
  </si>
  <si>
    <t xml:space="preserve">       ®h¡XÑ­L GZ ül¦f ®cu</t>
  </si>
  <si>
    <t>(5)  AeÉ¡eÉ p¡q¡kÉ</t>
  </si>
  <si>
    <t>(A)  fË¢aù¡¢eL ®hae</t>
  </si>
  <si>
    <t>(A¡) °e¢j¢šL MlQ</t>
  </si>
  <si>
    <t>(C)  i¢hoÉa aq¢hm Sj¡ h¡hc</t>
  </si>
  <si>
    <t>­j¡V-V</t>
  </si>
  <si>
    <t>Wz  ¢h¢hd</t>
  </si>
  <si>
    <t>(1)  GZ fËc¡­el hÉ¡f¡­l MlQ</t>
  </si>
  <si>
    <t>(2)  h¡V¡</t>
  </si>
  <si>
    <t>(3)  Sep¡d¡l­Zl SeÉ LªaL¡­kÑÉl MlQ</t>
  </si>
  <si>
    <t>(4)  A¢gp Hhw A¢g­pl ¢h¢ieÀ MlQ</t>
  </si>
  <si>
    <t>(L)  jeq¡l£ (­øne¡l£)</t>
  </si>
  <si>
    <t>(M)  j¤cËZ L¡kÑ¡¢c</t>
  </si>
  <si>
    <t>(N)  A¢gp pwœ²¡¿¹ X¡L J X¡L ¢V¢LV MlQ</t>
  </si>
  <si>
    <t>(O)  ®V¢mNË¡j/­V¢m­g¡e</t>
  </si>
  <si>
    <t>(P)  f¤Ù¹L, p¡j¢uL f¢œL¡ J j¡e¢Qœ</t>
  </si>
  <si>
    <t>(Q)  j¢Ça×L ¢hLªa hÉ¢š²l f¡Nm ¢Q¢Lvp¡ q¡pf¡a¡­m</t>
  </si>
  <si>
    <t>(R)  ¢Q¢Lvp¡ MlQ</t>
  </si>
  <si>
    <t>(S)  A¡Ce A¡c¡ma MlQ</t>
  </si>
  <si>
    <t>(U)  LÉ¡¾Vx aq¢h­m ¢qp¡h fl£rZ MlQ</t>
  </si>
  <si>
    <t>(V)  A¡cj öj¡l£</t>
  </si>
  <si>
    <t>(5)  NZa¡¢¿»L fËn¡pe hÉhÙÛ¡</t>
  </si>
  <si>
    <t>(L)  ®Qu¡ljÉ¡e­L ®cu i¡a¡</t>
  </si>
  <si>
    <t>(M)  fË¢aù¡¢eL ®hae</t>
  </si>
  <si>
    <t>(N)  °e¢j¢šL MlQ</t>
  </si>
  <si>
    <t>(O)  p¡q¡kÉ¡­bÑ AbÑ c¡e</t>
  </si>
  <si>
    <t>(7)  ¢eÇÀ ¢m¢Ma hÉ¡f¡­l plL¡­ll ®cu</t>
  </si>
  <si>
    <t>(A)  fš¢e S¢j</t>
  </si>
  <si>
    <t>(A¡) LÉ¡¾Vx ®h¡­XÑl f¢lQ¡me¡d£­e fËcš S¢jSj¡</t>
  </si>
  <si>
    <t>(C)  1937 p¡­ml ®pe¡¢eh¡¢pL i§¢j fËn¡pe</t>
  </si>
  <si>
    <t>(D)  AlZÉ</t>
  </si>
  <si>
    <t>(8)  S¢j Olh¡¢s, ýL¤j cMm, f§eÑNWe Hhw œ²uj§mÉ</t>
  </si>
  <si>
    <t>(9)  h¡S¡l Hm¡L¡l i§¢j fËn¡pe</t>
  </si>
  <si>
    <t>(C)  i¢hoÉa aq¢h­m Sj¡ h¡hc</t>
  </si>
  <si>
    <t>(10) M¡Se¡ h¡ i¡s¡ Ah­l¡d A¡Ce fËn¡pe</t>
  </si>
  <si>
    <t>(N)  i¢hoÉa aq¢hm h¡hc</t>
  </si>
  <si>
    <t>Xz  pj¡¢dLle J pj¡¢d­rœ</t>
  </si>
  <si>
    <t xml:space="preserve">(M)  °e¢j¢šL MlQ  </t>
  </si>
  <si>
    <t>®j¡V-X</t>
  </si>
  <si>
    <t xml:space="preserve">        A¡C­el 40 d¡l¡ ®j¡a¡­hL fËcš S¢jSj¡</t>
  </si>
  <si>
    <t>Yz  p¡d¡lZ GZ</t>
  </si>
  <si>
    <t>(1)  mNÀ£</t>
  </si>
  <si>
    <t xml:space="preserve">(L)  f¢lf§lL ¢e¢d M¡­a (¢p¢LE¢l¢V) </t>
  </si>
  <si>
    <t>(M)  ®p¢iwp hÉ¡wL</t>
  </si>
  <si>
    <t>(2)  fË¢af§lL ¢e¢d M¡­a Sj¡</t>
  </si>
  <si>
    <t>(3)  GZ f¢l­n¡d</t>
  </si>
  <si>
    <t>(A)  j§mde</t>
  </si>
  <si>
    <t>(A¡) p¤c</t>
  </si>
  <si>
    <t>(5)  Sj¡</t>
  </si>
  <si>
    <t>®j¡V-Y</t>
  </si>
  <si>
    <t>hÉ­ul M¡a</t>
  </si>
  <si>
    <t xml:space="preserve"> ¢p, C, J l AdÑ­hae, R¤¢V J Ahpl hª¢šl A¡e¤f¡¢aL</t>
  </si>
  <si>
    <t xml:space="preserve"> j§mÉ plL¡l£ M¡­a Sj¡ ®cJu¡l f¢lj¡e z</t>
  </si>
  <si>
    <t>L</t>
  </si>
  <si>
    <t>Ae¤­j¡¢ca</t>
  </si>
  <si>
    <t>a¡¢l­Ml  ....................................... ®lS¤­mne ®cM¤e z</t>
  </si>
  <si>
    <t>LÉ¡¾Ve­j¾V HL¢S¢LE¢Vi A¢gp¡l</t>
  </si>
  <si>
    <t>k­n¡l LÉ¡¾Ve­j¾V</t>
  </si>
  <si>
    <t xml:space="preserve">         HC h¡­S­Vl ¢qp¡h ¢eL¡n LÉ¡¾Ve­j¾V ®h¡XÑ LšÑªL Ae¤­j¡¢ca, LÉ¡¾Ve­j¾V ®h¡­XÑl .................................</t>
  </si>
  <si>
    <t>­fË¢p­X¾V</t>
  </si>
  <si>
    <t>LÉ¡¾Ve­j¾V ®h¡XÑ</t>
  </si>
  <si>
    <t>eðl ....................................</t>
  </si>
  <si>
    <t>a¡¢lM  ..................................</t>
  </si>
  <si>
    <t>®j±¢mL L¡­Sl ¢hhlZ</t>
  </si>
  <si>
    <t>M¡a</t>
  </si>
  <si>
    <t>L¡­Sl ¢hhlZ</t>
  </si>
  <si>
    <t>L-1(P)</t>
  </si>
  <si>
    <t xml:space="preserve">                                                                                                                                                                                                    LÉ¡¾Ve­j¾V ®h¡XÑ,</t>
  </si>
  <si>
    <t xml:space="preserve">                                                                                                                                                                                                    k­n¡l LÉ¡¾Ve­j¾V </t>
  </si>
  <si>
    <t>glj ew LÉ¡¾V 1-¢h[d¡l¡ 17 (1) (Q)</t>
  </si>
  <si>
    <t>pe</t>
  </si>
  <si>
    <t>­Sl Sj¡</t>
  </si>
  <si>
    <t>­j¡V</t>
  </si>
  <si>
    <t>fËLªa p¢’a aq¢h­m Sj¡Lªa AbÑ</t>
  </si>
  <si>
    <t>­pe¡ foÑc g¡ä qC­a        p¡q¡kÉ c¡e</t>
  </si>
  <si>
    <t>¢h¢e­u¡N A­bÑl ¢hhlZ</t>
  </si>
  <si>
    <t>j¿¹hÉ</t>
  </si>
  <si>
    <t>LÉ¡¾Ve­j¾V ®h¡XÑ,</t>
  </si>
  <si>
    <t>k­n¡l LÉ¡¾Ve­j¾V ®h¡XÑ z</t>
  </si>
  <si>
    <t>1-M</t>
  </si>
  <si>
    <t>1-O</t>
  </si>
  <si>
    <t>hÉhp¡ J ®fn¡Ll x</t>
  </si>
  <si>
    <t>1-S</t>
  </si>
  <si>
    <t>2-L</t>
  </si>
  <si>
    <t>2-O</t>
  </si>
  <si>
    <t>3-M-1</t>
  </si>
  <si>
    <t>Ly¡Q¡ h¡S¡l CS¡l¡ x</t>
  </si>
  <si>
    <t>­My¡u¡s j¡öm x</t>
  </si>
  <si>
    <t>CS¡l¡ M¡Se¡/LÉ¡¾Vx Hm¡L¡ x</t>
  </si>
  <si>
    <t>3-O</t>
  </si>
  <si>
    <t>3-P-1(A)</t>
  </si>
  <si>
    <t>3-P-4(A)</t>
  </si>
  <si>
    <t>3-P-6(A)</t>
  </si>
  <si>
    <t>3-P-8(A)</t>
  </si>
  <si>
    <t>3-Q</t>
  </si>
  <si>
    <t>3-R-1</t>
  </si>
  <si>
    <t>3-S-4</t>
  </si>
  <si>
    <t>¢Q¢Lvp¡ ¢hi¡N x</t>
  </si>
  <si>
    <t>3-S-7(C)</t>
  </si>
  <si>
    <t>3-S-8</t>
  </si>
  <si>
    <t>3-S-9</t>
  </si>
  <si>
    <t>3-V(C)</t>
  </si>
  <si>
    <t>4-M(A)</t>
  </si>
  <si>
    <t>4-M(D)</t>
  </si>
  <si>
    <t>j¡¢mL¡e¡ f¢lhaÑe ¢g x</t>
  </si>
  <si>
    <t>glj ¢hœ²u x</t>
  </si>
  <si>
    <t>5-L(A)</t>
  </si>
  <si>
    <t>¢eu¢ja Ae¤c¡e x</t>
  </si>
  <si>
    <t>6-O</t>
  </si>
  <si>
    <t xml:space="preserve">                                                                                                                             p¡j¢lL i§¢j J ®pe¡¢eh¡p A¢dcçl</t>
  </si>
  <si>
    <t xml:space="preserve">                                                                                                                                f¢lQ¡mL</t>
  </si>
  <si>
    <t xml:space="preserve">                                                                                                                                 Y¡L¡ ®pe¡¢eh¡p z</t>
  </si>
  <si>
    <t xml:space="preserve">                                                                                                                              NZfËS¡a¿»£ h¡wm¡­cn plL¡l,</t>
  </si>
  <si>
    <t xml:space="preserve">                                                                                                                                                                fË¢alr¡ j¿»Z¡mu z</t>
  </si>
  <si>
    <t>L-1(L)</t>
  </si>
  <si>
    <t>fËd¡e fËn¡p¢eL ¢hi¡N x</t>
  </si>
  <si>
    <t>¢pCJl AdÑ ®hae i¡a¡ h¡hc HC hÉu dl¡ qCu¡­R z</t>
  </si>
  <si>
    <t>L-1(O)</t>
  </si>
  <si>
    <t>L-2</t>
  </si>
  <si>
    <t>L-3</t>
  </si>
  <si>
    <t>L-5</t>
  </si>
  <si>
    <t>M-2(L)</t>
  </si>
  <si>
    <t>O-1(M)</t>
  </si>
  <si>
    <t>O-1(O)</t>
  </si>
  <si>
    <t>fËn¡p¢eL n¡M¡ x</t>
  </si>
  <si>
    <t>fËn¡p¢eL n¡M¡l k¡a¡u¡a i¡a¡ x</t>
  </si>
  <si>
    <t>O-2(L)</t>
  </si>
  <si>
    <t>O-2(Q)</t>
  </si>
  <si>
    <t>O-3(L)</t>
  </si>
  <si>
    <t>O-3(M)</t>
  </si>
  <si>
    <t>P-2(L)</t>
  </si>
  <si>
    <t>P-2(M)</t>
  </si>
  <si>
    <t>P-4(L)</t>
  </si>
  <si>
    <t>P-4(M)</t>
  </si>
  <si>
    <t>P-5(L)</t>
  </si>
  <si>
    <t>P-5(M)</t>
  </si>
  <si>
    <t>P-6(L)</t>
  </si>
  <si>
    <t>P-6(M)</t>
  </si>
  <si>
    <t>pwú¡l J ®jl¡ja L¡S x</t>
  </si>
  <si>
    <t>¢hc¤Év ¢hi¡N x</t>
  </si>
  <si>
    <t>h¡S¡l n¡M¡ x</t>
  </si>
  <si>
    <t>h¡N¡e n¡M¡ x</t>
  </si>
  <si>
    <t>P-7(L)</t>
  </si>
  <si>
    <t>P-7(M)</t>
  </si>
  <si>
    <t>Q-1(L)</t>
  </si>
  <si>
    <t>Q-1(M)</t>
  </si>
  <si>
    <t>Q-1(O)</t>
  </si>
  <si>
    <t>Q-3(M)</t>
  </si>
  <si>
    <t>Q-4(L)</t>
  </si>
  <si>
    <t>Q-4(M)</t>
  </si>
  <si>
    <t>Q-5(L)</t>
  </si>
  <si>
    <t>Q-5(M)</t>
  </si>
  <si>
    <t>p¡d¡lZ L”¡l­i¾p£ n¡M¡ x</t>
  </si>
  <si>
    <t>f¡¢e plhl¡q n¡M¡ x</t>
  </si>
  <si>
    <t>Q-9(C)</t>
  </si>
  <si>
    <t>Q-11(L)</t>
  </si>
  <si>
    <t>R-1(L)</t>
  </si>
  <si>
    <t>R-1(M)</t>
  </si>
  <si>
    <t>R-1(N)</t>
  </si>
  <si>
    <t>R-1(O)</t>
  </si>
  <si>
    <t>H¢¾V jÉ¡­m¢lu¡ n¡M¡ x</t>
  </si>
  <si>
    <t>LÉ¡¾Ve­j¾V L­mS x</t>
  </si>
  <si>
    <t>h¡¢oÑL ®jl¡ja/lrZ¡­hrZ x</t>
  </si>
  <si>
    <t>R-4(L)</t>
  </si>
  <si>
    <t>R-4(M)</t>
  </si>
  <si>
    <t>R-4(N)</t>
  </si>
  <si>
    <t>R-4(O)</t>
  </si>
  <si>
    <t>R-6(L)</t>
  </si>
  <si>
    <t>R-6(M)</t>
  </si>
  <si>
    <t>R-6(N)</t>
  </si>
  <si>
    <t>R-6(O)</t>
  </si>
  <si>
    <t>R-7(L)</t>
  </si>
  <si>
    <t>R-7(M)</t>
  </si>
  <si>
    <t>R-7(O)</t>
  </si>
  <si>
    <t>R-8(L)</t>
  </si>
  <si>
    <t>R-8(M)</t>
  </si>
  <si>
    <t>R-8(N)</t>
  </si>
  <si>
    <t>R-8(O)</t>
  </si>
  <si>
    <t>®jl¡ja/lrZ¡­hrZ L¡S x</t>
  </si>
  <si>
    <t>plL¡l£ fË¡b¢jL ¢hcÉ¡mu x</t>
  </si>
  <si>
    <t>¢hcÉ¡mu ihe h¡¢oÑL ®jl¡ja/lrZ¡­hrZ x</t>
  </si>
  <si>
    <t>R-11(L)</t>
  </si>
  <si>
    <t>R-11(M)</t>
  </si>
  <si>
    <t>R-11(O)</t>
  </si>
  <si>
    <t>S-1</t>
  </si>
  <si>
    <t>S-3(A)</t>
  </si>
  <si>
    <t>S-5</t>
  </si>
  <si>
    <t>W-4(L)</t>
  </si>
  <si>
    <t>W-4(M)</t>
  </si>
  <si>
    <t>W-4(N)</t>
  </si>
  <si>
    <t>W-4(O)</t>
  </si>
  <si>
    <t>W-4(P)</t>
  </si>
  <si>
    <t>W-4(S)</t>
  </si>
  <si>
    <t>W-4(T)</t>
  </si>
  <si>
    <t>jp¢Sc n¡M¡ x</t>
  </si>
  <si>
    <t>AhplL¡m£e i¡a¡ f¢l­n¡d x</t>
  </si>
  <si>
    <t>AeÉ¡eÉ p¡q¡kÉ / ®Mm¡d¤m¡</t>
  </si>
  <si>
    <t>¢h¢hd MlQ x</t>
  </si>
  <si>
    <t>X-L</t>
  </si>
  <si>
    <t>X-M</t>
  </si>
  <si>
    <t>Y-4</t>
  </si>
  <si>
    <t>pj¡¢d­rœ ¢hi¡N x</t>
  </si>
  <si>
    <t>­j¡V-4</t>
  </si>
  <si>
    <t>Qz  11 AeÉ¡eÉ pwMÉ¡/jÉ¡­m¢lu¡ nË¢jL</t>
  </si>
  <si>
    <t>­j¡V-2</t>
  </si>
  <si>
    <t>­j¡V-1</t>
  </si>
  <si>
    <t>(2)   pwú¡l J ®jl¡ja L¡S (¢hcÉ¡mu J q¡pf¡a¡m hÉ¢aa)</t>
  </si>
  <si>
    <t xml:space="preserve">(4)  A¢NËj ®hae, ïje i¡a¡, p¡C­Lm,                                                          </t>
  </si>
  <si>
    <t xml:space="preserve">       jVl N¡s£, Nªq ¢ejÑ¡Z A¢NËj ®cu</t>
  </si>
  <si>
    <t>h¡¢oÑL Ll x</t>
  </si>
  <si>
    <t>LÉ¡¾Ve­j¾V Hm¡L¡l M­ulam¡ h¡S¡l, h¡c¡jam¡ h¡S¡l Hhw LÉ¡¾Ve­j¾V j¡­LÑ­Vl ®c¡L¡ec¡l®cl ¢eLV qC­a h¡¢oÑL hÉhp¡ J ®fn¡Ll h¡hc HC Bu dl¡ qCu¡­R z</t>
  </si>
  <si>
    <t>LÉ¡¾Ve­j¾V ®h¡XÑ f¢lQ¡¢ma M­ul-am¡ Ly¡Q¡ h¡S¡l CS¡l¡ h¡hc HC Bu dl¡ qCu¡­R z</t>
  </si>
  <si>
    <t>LÉ¡¾Ve­j¾V ®h¡XÑ f¢lQ¡¢ma ®My¡u¡­s BhÜ Nl¦/R¡N­ml ®My¡u¡s j¡öm h¡hc HC Bu dl¡ qCu¡­R z</t>
  </si>
  <si>
    <t>AeÉ¡eÉ Evp/B­hce ¢g x</t>
  </si>
  <si>
    <t>¢nrL/LjÑQ¡l£­cl ¢e­u¡­Nl hÉ¡wL XÊ¡gÚV h¡hc HC Bu dl¡ qCu¡­R z</t>
  </si>
  <si>
    <t>3-L-3(A)</t>
  </si>
  <si>
    <t>3-L-3(A¡)</t>
  </si>
  <si>
    <t>m¡C­p¾p qC­a Bc¡uL«a AbÑ x</t>
  </si>
  <si>
    <t>plL¡l£ Ol-h¡s£ qC­a Bu x</t>
  </si>
  <si>
    <t>LÉ¡¾Ve­j¾V BC­el Ad£­e S¢lj¡e¡ x</t>
  </si>
  <si>
    <t>LÉ¡¾Ve­j¾V L­m­Sl R¡œ/R¡œ£­cl ¢eLV qC­a Bc¡uL«a R¡œ ®hae, i¢aÑ,¢V¢p h¡hc HC dl¡ qCu¡­R z</t>
  </si>
  <si>
    <t>3-P-1(B)</t>
  </si>
  <si>
    <t>LÉ¡¾Ve­j¾V L­mS qC­a ¢hc¤Év/¢h¢ôw Q¡SÑ</t>
  </si>
  <si>
    <t>LÉ¡¾Ve­j¾V L­m­Sl R¡œ/R¡œ£­cl ¢eLV qC­a ¢hc¤Év/¢h¢ôw Q¡SÑ Bc¡u h¡hc HC Bu dl¡ qCu¡­R z</t>
  </si>
  <si>
    <t>LÉ¡¾Ve­j¾V q¡C ú¥m x</t>
  </si>
  <si>
    <t>LÉ¡¾Ve­j¾V q¡C ú¥®ml R¡œ/R¡œ£­cl ¢eLV q­a R¡œ ®hae, i¢aÑ ,¢V¢p ¢g A¡c¡u h¡hc HC Bu dl¡ qCu¡­R z</t>
  </si>
  <si>
    <t>3-P-4(B)</t>
  </si>
  <si>
    <t>L¡¡¾Ve­j¾V q¡C ú¥m ¢hc¤Év/¢h¢ôw Q¡SÑ x</t>
  </si>
  <si>
    <t>LÉ¡¾Ve­j¾V q¡C ú¥m qC­a R¡œ/ R¡œ£­cl ¢eLV qC­a ¢hc¤Év/¢h¢ôw Q¡SÑ Bc¡u h¡hc HC Bu dl¡ qCu¡­R z</t>
  </si>
  <si>
    <t>3-P-6(B)</t>
  </si>
  <si>
    <t>c¡Ec f¡h¢mL ú¥m x</t>
  </si>
  <si>
    <t>c¡Ec f¡h¢mL ú¥­ml R¡œ/R¡œ£­cl ¢eLV qC­a R¡œ ®hae, i¢aÑ, ¢V¢p h¡hc HC Bu dl¡ qCu¡­R z</t>
  </si>
  <si>
    <t>3-P-8(B)</t>
  </si>
  <si>
    <t>c¡Ec f¡h¢mL ú¥­ml R¡œ/R¡œ£­cl ¢eLV qC­a ¢hc¤Év/¢h¢ôw Q¡SÑ  Bc¡u h¡hc HC Bu dl¡ qCu¡­R z</t>
  </si>
  <si>
    <t>LÉ¡¾Vx ®h¡XÑ f¢lQ¡¢ma ¢Xp­f¾p¡l£l ®l¡N£l ¢eLV qC­a ¢V¢LV ¢g Bc¡u h¡hc HC Bu dl¡ qCu¡­R z</t>
  </si>
  <si>
    <t>®c¡L¡e i¡s¡ x</t>
  </si>
  <si>
    <t>¢WL¡c¡l a¡¢mL¡i¨¢š² ¢g x</t>
  </si>
  <si>
    <t>LÉ¡¾Ve­j¾V ®h¡­XÑl a¡¢mL¡i¨š² ¢WL¡c¡l­cl ¢eLV qC­a h¡¢oÑL ¢e¢cÑø q¡­l ¢g A¡c¡u h¡hc HC Bu dl¡ qCu¡­R z</t>
  </si>
  <si>
    <t>¢h¢hd Bu - ¢hc¤Év ¢hm x</t>
  </si>
  <si>
    <t>M­ulam¡ h¡S¡­ll ®c¡L¡ec¡l­cl j¡¢mL¡e¡ f¢lhaÑe ¢g h¡hc HC Bu dl¡ qCu¡­R z</t>
  </si>
  <si>
    <t>®Vä¡l ¢p¢XEm J AeÉ¡eÉ ¢h¢hd glj ¢hœ²u h¡hc HC Bu dl¡ qCu¡­R z</t>
  </si>
  <si>
    <t>3-V-(B)</t>
  </si>
  <si>
    <t>B¢jÑ L”¡l­i¾p£ Q¥¢š² x</t>
  </si>
  <si>
    <t>¢h H Hg L”¡l­i¾p£ Q¥¢š² x</t>
  </si>
  <si>
    <t>¢h H Hg L”¡l­i¾p£ Q¥¢š² ®j¡a¡­hL LjÑQ¡l£­cl ®hae-i¡a¡, N¡s£l SÆ¡m¡e£, N¡s£ ®jl¡ja/ lrZ¡­hrZ X¡ø¢he ®~a¢l/®jl¡ja J AeÉ¡eÉ j¡m¡j¡m œ²u h¡hc HC Bu dl¡ qCu¡­R z</t>
  </si>
  <si>
    <t>¢h¢hd Bu-f¢lQufœ x</t>
  </si>
  <si>
    <t>f¢lQufœ ¢g, SÇj ¢ehåe ¢g h¡hc HC Bu dl¡ qCu¡­R z</t>
  </si>
  <si>
    <t>f¤l¡ae Bph¡hfœ ¢hœ²u x</t>
  </si>
  <si>
    <t>f¤l¡ae Bph¡hfœ J Mh­ll L¡NS ¢hœ²u h¡hc HC Bu dl¡ qCu¡­R z</t>
  </si>
  <si>
    <t>N¡Rf¡m¡ ¢hœ²u h¡hc Bu x</t>
  </si>
  <si>
    <t>N¡R/X¡mf¡m¡ ¢hœ²u h¡hc HC Bu dl¡ qCu¡­R z</t>
  </si>
  <si>
    <t>LÉ¡¾Ve­j¾V ®h¡­XÑl fËn¡p¢eL n¡M¡ J 4¢V ¢nr¡ fË¢aù¡­el LjÑLaÑ¡/ ¢nrL/LjÑQ¡l£­cl ®hae ®fene¡l­cl HLL¡m£e A¡e¤­a¡¢oL, R¤¢Vl eNc¡ue Hhw j¡¢pL ®fene i¡a¡ J Evph i¡a¡ h¡hc pq¡uL Ae¤c¡e ¢qp¡­h HC Bu dl¡ qCu¡­R z</t>
  </si>
  <si>
    <t>5-L(B)</t>
  </si>
  <si>
    <t>¢h­no Ae¤c¡e x</t>
  </si>
  <si>
    <t>glj ¢h-4 H h¢ZÑa ®j±¢mL ¢ejÑ¡Z L¡­Sl SeÉ Ae¤c¡e ¢qp¡­h fË¡¢çl SeÉ HC A¡u dl¡ qCu¡­R z</t>
  </si>
  <si>
    <t>A¢NËj, ®hae, k¡a¡u¡a i¡a¡ ®gla h¡hc HC Bu dl¡ qCu¡­R z</t>
  </si>
  <si>
    <t>fËn¡p¢eL n¡M¡l LjÑQ¡l£­cl ®hae i¡a¡, Evph i¡a¡, ¢h­e¡ce i¡a¡  h¡hc HC hÉu dl¡ qCu¡­R z</t>
  </si>
  <si>
    <t>fËn¡p¢eL n¡M¡l ®~e¢j¢šL MlQ x</t>
  </si>
  <si>
    <t>Ll Bc¡u n¡M¡ x</t>
  </si>
  <si>
    <t>Ll Bc¡u n¡M¡l LjÑQ¡l£l ®hae i¡a¡, Evph i¡a¡, ¢h­e¡ce i¡a¡  h¡hc HC hÉu dl¡ qCu¡­R z</t>
  </si>
  <si>
    <t>M-2(M)</t>
  </si>
  <si>
    <t>Ll Bc¡u n¡M¡l ®~e¢j¢šL MlQ x</t>
  </si>
  <si>
    <t>®j±¢mL ¢ejÑ¡Z L¡S x</t>
  </si>
  <si>
    <t>Sep¡d¡l­Zl Eæuej§mL L¡S x</t>
  </si>
  <si>
    <t>®pe¡¢eh¡p Hm¡L¡l ¢nö f¡LÑpj§q, l¡Ù¹¡l BCmÉ¡ä, l¡Ù¹¡l fË¢a­l¡dL, e¡j gmL, lw LlZ ®jl¡ja/lrZ¡- ®hrZ h¡hc HC hÉu dl¡ qCu¡­R z</t>
  </si>
  <si>
    <t>fË­L±nm n¡M¡l LjÑQ¡l£­cl ®hae i¡a¡, Evph i¡a¡, ¢h­e¡ce i¡a¡, i¢hoÉ aq¢hm h¡hc HC hÉu dl¡ qCu¡­R z</t>
  </si>
  <si>
    <t>f§aÑ n¡M¡l ®~e¢j¢šL MlQ x</t>
  </si>
  <si>
    <t>fË­L±nm n¡M¡l LjÑQ¡l£­cl ®f¡n¡L, S¤a¡, R¡a¡, Eæue fËL­Òfl eLÚp¡, k¿»f¡¢a J ®øne¡l£ œ²u h¡hc HC hÉu dl¡ qCu¡­R z</t>
  </si>
  <si>
    <t>®~hc¤É¢aL n¡M¡l LjÑQ¡l£­cl ®hae i¡a¡, Evph i¡a¡, ¢h­e¡ce i¡a¡, i¢hoÉ aq¢hm J h­Lu¡ ®hae i¡a¡ h¡hc HC hÉu dl¡ qCu¡­R z</t>
  </si>
  <si>
    <t>¢hc¤Év n¡M¡l ®~e¢j¢šL MlQ x</t>
  </si>
  <si>
    <t>h¡S¡l n¡M¡l LjÑQ¡l£l ®hae i¡a¡, Evph i¡a¡, ¢h­e¡ce i¡a¡, i¢hoÉ aq¢hm h¡hc HC hÉu dl¡ qCu¡­R z</t>
  </si>
  <si>
    <t>h¡S¡l n¡M¡l ®~e¢j¢šL MlQ x</t>
  </si>
  <si>
    <t>h¡S¡l n¡M¡l LjÑQ¡l£l k¡a¡u¡a, ®f¡n¡L, S¤a¡, R¡a¡ J f¢lµRæa¡l j¡m¡j¡m œ²u h¡hc HC hÉu dl¡ qCu¡­R z</t>
  </si>
  <si>
    <t>®My¡u¡s n¡M¡ x</t>
  </si>
  <si>
    <t>®My¡u¡s n¡M¡l LjÑQ¡l£l ®hae i¡a¡, Evph i¡a¡, ¢h­e¡ce i¡a¡, i¢hoÉ aq¢hm  h¡hc HC hÉu dl¡ qCu¡­R z</t>
  </si>
  <si>
    <t>®My¡u¡s n¡M¡l ®~e¢j¢šL MlQ x</t>
  </si>
  <si>
    <t>­My¡u¡s n¡M¡l LjÑQ¡l£l k¡a¡u¡a, ®f¡n¡L, S¤a¡, R¡a¡, BhÜ Nl¦-R¡N­ml M¡cÉ œ²u h¡hc HC hÉu dl¡ qCu¡­R z</t>
  </si>
  <si>
    <t>h¡N¡e n¡M¡l LjÑQ¡l£®cl ®hae i¡a¡, Evph i¡a¡, ¢h­e¡ce i¡a¡, i¢hoÉ aq¢hm J h­Lu¡ ®hae i¡a¡ h¡hc HC hÉu dl¡ qCu¡­R z</t>
  </si>
  <si>
    <t>h¡N¡e n¡M¡l ®~e¢j¢šL MlQ x</t>
  </si>
  <si>
    <t>h¡N¡e n¡M¡l LjÑQ¡l£­cl ®f¡n¡L, S¤a¡, R¡a¡, gm J g¥­ml Q¡l¡N¡R œ²u N¡­Rl f¢lQkÑ¡l SeÉ ¢h¢iæ fËL¡­ll p¡l, L£Ve¡nL Kod œ²u J AeÉ¡eÉ h¡hc HC hÉu dl¡ qCu¡­R z</t>
  </si>
  <si>
    <t>L¥L¥l ¢ede n¡M¡ x</t>
  </si>
  <si>
    <t>L¥L¥l ¢edeL¡l£l ®hae i¡a¡, Evph i¡a¡, ¢h­e¡ce i¡a¡, i¢hoÉ aq¢hm h¡hc HC hÉu dl¡ qCu¡­R z</t>
  </si>
  <si>
    <t>L¥L¥l ¢ede n¡M¡l ®~e¢j¢šL MlQ x</t>
  </si>
  <si>
    <t>L¥L¥l ¢ede n¡M¡l LjÑQ¡l£l k¡a¡u¡a ®f¡n¡L, S¤a¡, R¡a¡ œ²u, iÉ¡eN¡s£ ®jl¡ja/ lrZ¡­hrZ h¡hc HC hÉu dl¡ qCu¡­R z</t>
  </si>
  <si>
    <t>LÉ¡¾Ve­j¾V ®h¡XÑ ¢Xp­f¾p¡l£l LjÑQ¡l£­cl ®hae i¡a¡, Evph i¡a¡, ¢h­e¡ce i¡a¡, i¢hoÉ aq¢hm h¡hc HC hÉu dl¡ qCu¡­R z</t>
  </si>
  <si>
    <t>LÉ¡¾Ve­j¾V ®h¡XÑ ¢Xp­f¾p¡l£l LjÑQ¡l£­cl ®f¡n¡L, S¤a¡, R¡a¡ œ²u, ­l¡N£­cl SeÉ ¢h¢iæ fËL¡­ll Kod, k¿»f¡¢a J ®øne¡l£ œ²u h¡hc HC hÉu dl¡ qCu¡­R z</t>
  </si>
  <si>
    <t>LÉ¡¾Ve­j¾V ®h¡XÑ ¢Xp­f¾p¡l£ ihe h¡¢oÑL ®jl¡ja/lrZ¡­hrZ h¡hc HC hÉu dl¡ qCu¡­R z</t>
  </si>
  <si>
    <t>SeÈ ¢ehå­el A¡­hce fœ , SeÈ ¢ehåe h¢q, SeÈ J jªa¤Él pec j¤cËe h¡hc HC hÉu dl¡ q­u­R z</t>
  </si>
  <si>
    <t>p¡d¡lZ L”¡l­i¾p£ n¡M¡l LjÑQ¡l£l®cl ®hae i¡a¡, Evph i¡a¡, ¢h­e¡ce i¡a¡, i¢hoÉ aq¢hm h¡hc HC hÉu dl¡ qCu¡­R z</t>
  </si>
  <si>
    <t>®~e¢j¢šL MlQ x</t>
  </si>
  <si>
    <t>p¡d¡lZ L”¡l­i¾p£ n¡M¡l LjÑQ¡l£­cl ®f¡o¡L, S¤a¡, R¡a¡ œ²u, L¡S-LjÑ p¤ù¥i¡­h pÇf¡c­el SeÉ ¢h¢iæ fËL¡­ll j¡m¡j¡m œ²u h¡hc HC hÉu dl¡ qCu¡­R z</t>
  </si>
  <si>
    <t>f¡¢e plhl¡q n¡M¡l LjÑQ¡l£l ®hae i¡a¡, Evph i¡a¡, ¢h­e¡ce i¡a¡, i¢hoÉ aq¢hm h¡hc HC hÉu dl¡ qCu¡­Rz</t>
  </si>
  <si>
    <t>f¡¢e plhl¡q n¡M¡l LjÑQ¡l£l ®f¡n¡L, S¤a¡, R¡a¡, f¡Çf ®j¢ne, ¢VEhJ­um ®jl¡ja/lrZ¡­hrZ J f¡¢el m¡C­el ¢h¢iæ j¡m¡j¡m œ²u h¡hc HC hÉu dl¡ qCu¡­R z</t>
  </si>
  <si>
    <t>Q-9(B)</t>
  </si>
  <si>
    <t>B¢jÑ L”¡l­i¾p£ n¡M¡ x</t>
  </si>
  <si>
    <t>B¢jÑ L”¡l­i¾p£ n¡M¡l LjÑQ¡l£­cl ®hae i¡a¡, N¡s£l SÆ¡m¡e£, N¡s£ ®jl¡ja/lrZ¡­hrZ h¡hc HC hÉu dl¡ qCu¡­R z</t>
  </si>
  <si>
    <t>¢h H Hg L”¡l­i¾p£ n¡M¡ x</t>
  </si>
  <si>
    <t xml:space="preserve">¢hHHg L”¡l­i¾p£ n¡M¡l LjÑQ¡l£­cl ®hae i¡a¡, N¡s£l SÆ¡m¡e£, N¡s£ ®jl¡ja/ lrZ¡­hrZ h¡hc HC hÉu dl¡ qCu¡­R </t>
  </si>
  <si>
    <t>H¢¾V jÉ¡­m¢lu¡ ®mh¡­ll ®hae i¡a¡, Evph i¡a¡, ¢h­e¡ce i¡a¡, i¢hoÉ aq¢hm h¡hc HC hÉu dl¡ qCu¡­R z</t>
  </si>
  <si>
    <t>Q-11(M)</t>
  </si>
  <si>
    <t>LÉ¡¾Ve­j¾V L­m­Sl ¢nrL/ LjÑQ¡l£®cl ®hae i¡a¡, Evph i¡a¡, ¢h­e¡ce i¡a¡, i¢hoÉ aq¢hm h¡hc HC h¡u dl¡ qCu¡­R z</t>
  </si>
  <si>
    <t>LÉ¡¾Ve­j¾V L­mS ihe h¡¢oÑL ®jl¡ja/lrZ¡­hrZ h¡hc HC hÉk dl¡ qCu¡­R z</t>
  </si>
  <si>
    <t>LÉ¡¾Ve­j¾V q¡C ú¥­ml ¢nrL/ LjÑQ¡l£­cl ®hae i¡a¡, Evph i¡a¡, ¢h­e¡ce i¡a¡, i¢hoÉ aq¢hm h¡hc HC h¡u dl¡ qCu¡­R z</t>
  </si>
  <si>
    <t>LÉ¡¾Ve­j¾V q¡C ú¥­ml LjÑQ¡l£­cl ®f¡n¡L/¢hc¤Év ¢hm h¡hc HC hÉu dl¡ qCu¡­R z</t>
  </si>
  <si>
    <t>ú¥m ihe h¡¢oÑL ®jl¡ja/ lrZ¡­hrZ L¡S h¡hc HC hÉu dl¡ qCu¡­R z</t>
  </si>
  <si>
    <t>h¡¢oÑL ®jl¡ja/lrZ¡­hrZ L¡S x</t>
  </si>
  <si>
    <t>¢hcÉ¡mu ihe h¡¢oÑL ®jl¡ja/lrZ¡- ­hrZ L¡S h¡hc HC hÉu dl¡ qCu¡­R z</t>
  </si>
  <si>
    <t>plL¡l£ fË¡b¢jL ¢hcÉ¡m­ul 2Se LjÑQ¡l£l ®hae i¡a¡, Evph i¡a¡, ¢h­e¡ce i¡a¡, i¢hoÉ aq¢hm h¡hc HC h¡u dl¡ qCu¡­R z</t>
  </si>
  <si>
    <t>plx fË¡x ¢hcÉ¡m­ul ®~e¢j¢šL MlQ x</t>
  </si>
  <si>
    <t>¢hcÉ¡m­ul 2Se LjÑQ¡l£l ®f¡n¡L, S¤a¡, R¡a¡ œ²u h¡hc HC hÉu dl¡ qCu¡­R z</t>
  </si>
  <si>
    <t>c¡Ec f¡h¢mL ú¥­ml ¢nrL/LjÑQ¡l£­cl ®hae i¡a¡, Evph i¡a¡, ¢h­e¡ce i¡a¡, i¢hoÉ aq¢hm h¡hc HC h¡u dl¡ qCu¡­R z</t>
  </si>
  <si>
    <t>c¡Ec f¡h¢mL ú¥­ml 4bÑ ®nËZ£ LjÑQ¡l£­cl ®f¡n¡L, ¢hc¤Év/f¡¢el  ¢hm h¡hc HC hÉu dl¡ qCu¡­R z</t>
  </si>
  <si>
    <t>c¡Ec f¡h¢mL ú¥m ihe h¡¢oÑL ®jl¡ja/lrZ¡­hrZ  h¡hc HC hÉu dl¡ qCu¡­R z</t>
  </si>
  <si>
    <t>jp¢Sc n¡M¡l ¢h¢hd ®~e¢j¢šL MlQ h¡hc HC hÉu dl¡ qCu¡­R z</t>
  </si>
  <si>
    <t>h¡¢oÑL ®jl¡ja/lre¡­hrZ x</t>
  </si>
  <si>
    <t>02¢V jp¢Sc ihe h¡¢oÑL ®jl¡ja/lre¡­hrZ  h¡hc HC hÉu dl¡ qCu¡­R z</t>
  </si>
  <si>
    <t>¢q®~ao£ aq¢hm h¡hc Ae¤c¡e x</t>
  </si>
  <si>
    <t>A¢g­pl SeÉ ¢h¢iæ fËL¡­ll ®øne¡l£ âhÉ¡¢c œ²u h¡hc HC hÉu dl¡ qCu¡­Rz</t>
  </si>
  <si>
    <t>A¢g­pl ¢h¢iæ fËL¡­ll j¤âZ p¡jNË£ œ²u h¡hc HC hÉu dl¡ qCu¡­R z</t>
  </si>
  <si>
    <t>A¢g­pl ¢Q¢Wfœ h¡¢q­l ®fËl­Zl SeÉ ®f¡ø¡m øÉ¡Çf J ­l¢i¢eE h¡hc HC hÉu dl¡ qCu¡­R z</t>
  </si>
  <si>
    <t>BCe Ef­cø¡l pÇj¡e£ i¡a¡ h¡hc HC hÉu dl¡ qCu¡­R z</t>
  </si>
  <si>
    <t>LhlÙÛ¡e n¡M¡l LjÑQ¡l£l ®hae i¡a¡, Evph i¡a¡, ¢h­e¡ce i¡a¡, i¢hoÉ aq¢hm ®hae i¡a¡ h¡hc HC h¡u dl¡ qCu¡­R z</t>
  </si>
  <si>
    <t>LhlÙÛ¡e n¡M¡l ¢h¢hd ®~e¢j¢šL MlQ h¡hc HC hÉu dl¡ qCu¡­R z</t>
  </si>
  <si>
    <t>A¢NËj ®hae, ïjZ i¡a¡, h¡C- p¡C­Lm/jVl p¡C­Lm œ²u J Nªq ¢ejÑ¡Z A¢NËj h¡hc HC hÉu dl¡ qCu¡­R z</t>
  </si>
  <si>
    <t>®j±¢mL L¡­Sl ¢edÑ¡¢la AbÑ</t>
  </si>
  <si>
    <t>LÉ¡¾Ve­j¾V ®h¡XÑ S¤¢eul ú¤m x</t>
  </si>
  <si>
    <r>
      <t xml:space="preserve"> </t>
    </r>
    <r>
      <rPr>
        <b/>
        <sz val="14"/>
        <rFont val="AdarshaLipiExp"/>
        <family val="0"/>
      </rPr>
      <t>Ll Hhw M¡Se¡</t>
    </r>
    <r>
      <rPr>
        <sz val="14"/>
        <rFont val="AdarshaLipiExp"/>
        <family val="0"/>
      </rPr>
      <t xml:space="preserve"> </t>
    </r>
  </si>
  <si>
    <r>
      <t xml:space="preserve">(E)  </t>
    </r>
    <r>
      <rPr>
        <sz val="14"/>
        <rFont val="Times New Roman"/>
        <family val="1"/>
      </rPr>
      <t xml:space="preserve">' </t>
    </r>
    <r>
      <rPr>
        <sz val="14"/>
        <rFont val="AdarshaLipiExp"/>
        <family val="0"/>
      </rPr>
      <t xml:space="preserve">N </t>
    </r>
    <r>
      <rPr>
        <sz val="14"/>
        <rFont val="Times New Roman"/>
        <family val="1"/>
      </rPr>
      <t>'</t>
    </r>
    <r>
      <rPr>
        <sz val="14"/>
        <rFont val="AdarshaLipiExp"/>
        <family val="0"/>
      </rPr>
      <t xml:space="preserve"> ®nËZ£l S¢j</t>
    </r>
  </si>
  <si>
    <r>
      <t xml:space="preserve">(6)  EeÀuej§mL L¡S </t>
    </r>
    <r>
      <rPr>
        <sz val="14"/>
        <rFont val="Times New Roman"/>
        <family val="1"/>
      </rPr>
      <t>*</t>
    </r>
  </si>
  <si>
    <t>¯’vbxq Av‡qi 5% †cbkb dv‡Û ¯’vbvšÍi</t>
  </si>
  <si>
    <r>
      <t xml:space="preserve">    k­n¡l LÉ¡¾Ve­j¾V ®h¡­XÑl </t>
    </r>
    <r>
      <rPr>
        <sz val="20"/>
        <rFont val="SutonnyMJ"/>
        <family val="0"/>
      </rPr>
      <t>cÖ¯ÍvweZ</t>
    </r>
    <r>
      <rPr>
        <sz val="20"/>
        <rFont val="AdarshaLipiExp"/>
        <family val="0"/>
      </rPr>
      <t xml:space="preserve"> h¡­SV A¡­ul ¢qp¡h</t>
    </r>
  </si>
  <si>
    <r>
      <rPr>
        <b/>
        <sz val="14"/>
        <rFont val="SutonnyMJ"/>
        <family val="0"/>
      </rPr>
      <t>cÖviw¤¢K</t>
    </r>
    <r>
      <rPr>
        <b/>
        <sz val="14"/>
        <rFont val="AdarshaLipiExp"/>
        <family val="0"/>
      </rPr>
      <t xml:space="preserve"> ®Sl</t>
    </r>
  </si>
  <si>
    <t>fËn¡p¢eL n¡M¡l LjÑQ¡l£­cl A¢g­pl L¡­S k¡a¡u¡a i¡a¡ h¡hc HC hÉu dl¡ qCu¡­R z</t>
  </si>
  <si>
    <t>jÉ¡­m¢lu¡ n¡M¡l LjÑQ¡l£l ®f¡n¡L, S¤a¡, R¡a¡ J Kod œ²u h¡hc HC hÉu dl¡ qCu¡­R z</t>
  </si>
  <si>
    <t>LÉ¡¾Ve­j¾V L­m­Sl ¢hc¤Év ¢hm J LjÑQ¡l£­cl ®f¡n¡L œ²u h¡hc HC hÉu dl¡ qCu¡­R z</t>
  </si>
  <si>
    <t>LÉ¡¾Ve­j¾V ®h¡XÑ LjÑQ¡l£­cl p¡q¡­kÉ LmÉ¡Z aq¢h­ml hÉu h¡hc HC hÉu dl¡ qCu¡­R z</t>
  </si>
  <si>
    <t>S¡a£u ¢chp, ehhoÑ Evk¡fe J djÑ¡e¤ù¡e h¡hc HC hÉu dl¡ q­u­R z</t>
  </si>
  <si>
    <t>Y</t>
  </si>
  <si>
    <t>K¨v›Ub‡g›U †ev‡W© ms‡kvwaZ ev‡RU Av‡qi wnmve</t>
  </si>
  <si>
    <r>
      <t xml:space="preserve">    k­n¡l LÉ¡¾Ve­j¾V ®h¡­XÑl </t>
    </r>
    <r>
      <rPr>
        <sz val="20"/>
        <rFont val="SutonnyMJ"/>
        <family val="0"/>
      </rPr>
      <t>cÖ¯ÍvweZ</t>
    </r>
    <r>
      <rPr>
        <sz val="20"/>
        <rFont val="AdarshaLipiExp"/>
        <family val="0"/>
      </rPr>
      <t xml:space="preserve"> h¡­SV </t>
    </r>
    <r>
      <rPr>
        <sz val="18"/>
        <rFont val="NikoshLightBAN"/>
        <family val="0"/>
      </rPr>
      <t xml:space="preserve">ব্যয়ের </t>
    </r>
    <r>
      <rPr>
        <sz val="20"/>
        <rFont val="AdarshaLipiExp"/>
        <family val="0"/>
      </rPr>
      <t>¢qp¡h</t>
    </r>
  </si>
  <si>
    <t>fËn¡p¢eL n¡M¡l L¢ÇfEV¡l,¢fË¾V¡l, V¡Cf l¡CV¡l ®j¢ne, g­V¡ø¡V ®j¢ne ®jl¡ja/lrZ¡­hrZ J LjÑQ¡l£­cl ®f¡n¡L, A¢gp ®øne¡l£ H²u h¡hc HC hÉu dl¡ qCu¡­R z</t>
  </si>
  <si>
    <t>®~hc¤É¢aL n¡M¡l LjÑQ¡l£­cl k¡a¡u¡a, ®f¡n¡L, S¤a¡, R¡a¡, ¢hc¤Év ¢hm, f¡¢el ¢hm, ®~hc¤É¢aL ¢fLBf N¡s£l SÆ¡m¡e£ ®jl¡ja/lrZ¡­hrZ J ¢h¢iæ fËL¡­ll ®~hc¤É¢aL j¡m¡j¡m œ²u h¡hc HC hÉu dl¡ qCu¡­R z</t>
  </si>
  <si>
    <t>¢Xp­f¾p¡l£l ®jl¡ja/lrZ¡­hrZ L¡Sx</t>
  </si>
  <si>
    <t xml:space="preserve">LÉ¡¾Ve­j¾V ®h¡XÑ S¤¢eul ú¤­ml ¢nrL/LjÑQ¡l£­cl ®hae i¡a¡, Evph i¡a¡, ¢h­e¡ce i¡a¡, i¢hoÉ aq¢hm h¡hc HC h¡u dl¡ qCu¡­R z </t>
  </si>
  <si>
    <t>LÉ¡¾Ve­j¾V ®h¡XÑ S¤¢eul ú¤­ml ¢nrL/LjÑQ¡l£­cl k¡a¡u¡a/ ®f¡n¡L/ ¢hc¤Év ¢hm/ ®øne¡l£ œ²u h¡hc HC hÉu dl¡ qCu¡­R z</t>
  </si>
  <si>
    <t>LÉ¡¾Ve­j¾V ®h¡XÑ S¤¢eul ú¤­ml ¢àa£u am¡u 1¢V ®nËZ£Lr, h¡bl¦j J ¢py¢s ¢ejÑ¡Z h¡hc HC hÉu dl¡ qCu¡­R z</t>
  </si>
  <si>
    <t>¢hcÉ¡mu ihe h¡¢oÑL ®jl¡ja/ lrZ¡­hrZ  h¡hc HC hÉu dl¡ qCu¡­R z</t>
  </si>
  <si>
    <t>LÉ¡¾Ve­j¾V ®h¡­XÑl ®fenei¨š² LjÑQ¡l£­cl fË¡fÉ R¤¢Vl eNc¡ue, j¡¢pL ®fene i¡a¡ J HLL¡m£e Be¤­a¡¢oL h¡hc HC hÉu dl¡ qCu¡­R z</t>
  </si>
  <si>
    <t>f¤Ù¹L, p¡j¢uL£ J f¢œL¡ ¢hm f¢l­n¡d h¡hc HC hÉu dl¡ qCu¡­R z</t>
  </si>
  <si>
    <t xml:space="preserve"> </t>
  </si>
  <si>
    <t>N-1-L</t>
  </si>
  <si>
    <t>Q-1-M</t>
  </si>
  <si>
    <t>œ²/ew</t>
  </si>
  <si>
    <t>Qy¡c¡ J ®cu A¢NËj</t>
  </si>
  <si>
    <t>A¡¢bÑL hvp­ll fË­u¡Se Ae¤f¡­a ®j±¢mL L¡­Sl ¢edÑ¡¢la AbÑ  2012-2013</t>
  </si>
  <si>
    <t>N-1-K</t>
  </si>
  <si>
    <t>শিমুল আবাসিক এলাকায় বসবাসকারী জেসিও , ওআর এবং অন্যান্য পদবীর সদস্যদের সন্তানগণের বিনোদনের জন্য শিশুপার্ক নির্মাণ</t>
  </si>
  <si>
    <t>Q-6-M</t>
  </si>
  <si>
    <t>Q-4-M</t>
  </si>
  <si>
    <t>K¨v›Ub‡g›U nvB ¯‹z‡ji 3q Zjvq DËi cv‡k¦© 2wU †kÖYxKÿ wbg©vYmn AvmevecÎ mieivn</t>
  </si>
  <si>
    <t>‡emvgwiK AvevwmK GjvKvi Amgvß iv¯Ív g¨vKvWvg I Kv‡c©wUs KiY</t>
  </si>
  <si>
    <t>‡gvU =</t>
  </si>
  <si>
    <t xml:space="preserve">                                                                                                                                                                                                    ­fË¢p­X¾V </t>
  </si>
  <si>
    <t>ms‡kvwaZ ev‡RU-2012-2013</t>
  </si>
  <si>
    <r>
      <t>cÖ</t>
    </r>
    <r>
      <rPr>
        <b/>
        <sz val="28"/>
        <rFont val="NikoshLightBAN"/>
        <family val="0"/>
      </rPr>
      <t>স্ত</t>
    </r>
    <r>
      <rPr>
        <b/>
        <sz val="30"/>
        <rFont val="SutonnyMJ"/>
        <family val="0"/>
      </rPr>
      <t>vweZ ev‡RU-2013-2014</t>
    </r>
  </si>
  <si>
    <t>N­s 2009-2010 qC­a  2011-2012       (Na ¢ae hvpl)</t>
  </si>
  <si>
    <t>fËLªa (Na hvpl)   2011-2012</t>
  </si>
  <si>
    <t>A¡N¡j£  hvp­ll ¢qp¡h  2013-2014</t>
  </si>
  <si>
    <t>Qm¢a hvp­ll ¢qp¡h 201২-201৩</t>
  </si>
  <si>
    <t>A¡¢bÑL hvpl 2013 qC­a 2014</t>
  </si>
  <si>
    <t>(C)   বিদ্যুৎ বিল হতে আয়</t>
  </si>
  <si>
    <t xml:space="preserve">          স্থানীয় A¡­ul M¡a qC­a ®j¡V A¡u</t>
  </si>
  <si>
    <t>N­s 2009-2010 qC­a 2011-2012 (Na ¢ae hvpl)</t>
  </si>
  <si>
    <t>Qm¢a hvp­ll ¢qp¡h 2012-2013</t>
  </si>
  <si>
    <t>A¡N¡j£ hvp­ll ¢qp¡h    2013-2014</t>
  </si>
  <si>
    <t>.</t>
  </si>
  <si>
    <t>(6)  S¡a£u ¢chp, ehhoÑ Evk¡fe J djÑ¡e¤ù¡e h¡hc HC hÉu dl¡ q­u­R z</t>
  </si>
  <si>
    <t>Y  ¯’vbxq Av‡qi 5% †cbkb dv‡Û ¯’vbvšÍi</t>
  </si>
  <si>
    <t>pj¡fe£ ®Sl</t>
  </si>
  <si>
    <t>­j¡V -ঠ</t>
  </si>
  <si>
    <t>®j¡V L qC­a ণ</t>
  </si>
  <si>
    <t>A¡¢bÑL hvpl 2012 qC­a 2013</t>
  </si>
  <si>
    <t>2012-2013 (pw­n¡¢da) p¡­ml i¢hoÉ aq¢h­ml ¢hhª¢a z</t>
  </si>
  <si>
    <t>¢hNa hvpl 2011-2012</t>
  </si>
  <si>
    <t xml:space="preserve">Qm¢a hvpl (®j±¢mL)               2012-2013 </t>
  </si>
  <si>
    <t>Qm¢a hvpl (pw­n¡¢da)          2012-2013</t>
  </si>
  <si>
    <t>2013-2014 (fËÙ¹¡¢ha) p¡­ml i¢hoÉ aq¢h­ml ¢hhª¢a z</t>
  </si>
  <si>
    <t xml:space="preserve">Qm¢a hvpl 2012-2013 </t>
  </si>
  <si>
    <t>A¡N¡j£ hvpl 2013-2014</t>
  </si>
  <si>
    <t>(B)   we`y¨r wej n‡Z Avq</t>
  </si>
  <si>
    <t>®pe¡¢eh¡p Hm¡L¡u h¡s£l NªqLl J i¨¢j Ll h¡hc HC Bu dl¡ qCu¡­R z</t>
  </si>
  <si>
    <t>LÉ¡¾Ve­j¾V Hm¡L¡l M­ulam¡ h¡S¡l Hhw LÉ¡¾Ve­j¾V j¡­LÑ­Vl ®c¡L¡ec¡l®cl ¢eLV qC­a h¡¢oÑL hÉhp¡ J ®fn¡Ll h¡hc HC Bu dl¡ qCu¡­R z</t>
  </si>
  <si>
    <t>LÉ¡¾Ve­j¾V h¡S¡l Hm¡L¡l 82.50 HLl L«¢o S¢j J 2.84 HLl f¤L¤l CS¡l¡ h¡hc HC Bu dl¡ qCu¡­­R z</t>
  </si>
  <si>
    <t>M­ulam¡ h¡S¡­ll AÙÛ¡u£ ®c¡L¡e i¡s¡ h¡hc HC Bu dl¡ qCu¡­R z</t>
  </si>
  <si>
    <t>Ol-h¡s£ i¡s¡ qC­a Bu x</t>
  </si>
  <si>
    <t>LÉ¡¾Ve­j¾V ®h¡­XÑl 18¢V h¡pÙÛ¡®e hph¡pla LjÑLaÑ¡/¢nrL/LjÑQ¡l£-®cl ¢eLV q­a h¡p¡ i¡s¡ h¡hc HC Bu dl¡ qCu¡­R z</t>
  </si>
  <si>
    <t>®c¡L¡e i¡s¡ ¢hm­ð প্রদানকারীদের ¢eLV qC­a S¢lj¡e¡ Bc¡u h¡hc HC Bu dl¡ qCu¡­R z</t>
  </si>
  <si>
    <t>LÉ¡¾Ve­j¾V L­m­Sl R¡œ/R¡œ£­cl ¢eLV qC­a Bc¡uL«a R¡œ ®hae, i¢aÑ, ¢V¢p h¡hc HC dl¡ qCu¡­R z</t>
  </si>
  <si>
    <t>LÉ¡¾Ve­j¾V q¡C ú¥®ml R¡œ/R¡œ£­cl ¢eLV q­a R¡œ ®hae, i¢aÑ, ¢V¢p ¢g A¡c¡u h¡hc HC Bu dl¡ qCu¡­R z</t>
  </si>
  <si>
    <r>
      <t xml:space="preserve">LÉ¡¾Ve­j¾V ®h¡XÑ </t>
    </r>
    <r>
      <rPr>
        <u val="single"/>
        <sz val="14"/>
        <color indexed="8"/>
        <rFont val="SutonnyMJ"/>
        <family val="0"/>
      </rPr>
      <t>Rywb</t>
    </r>
    <r>
      <rPr>
        <u val="single"/>
        <sz val="14"/>
        <color indexed="8"/>
        <rFont val="AdarshaLipiExp"/>
        <family val="0"/>
      </rPr>
      <t xml:space="preserve"> ¢hcÉ¡mu x</t>
    </r>
  </si>
  <si>
    <r>
      <t xml:space="preserve">LÉ¡¾Ve­j¾V ®h¡XÑ </t>
    </r>
    <r>
      <rPr>
        <sz val="14"/>
        <color indexed="8"/>
        <rFont val="SutonnyMJ"/>
        <family val="0"/>
      </rPr>
      <t>Rywbqi</t>
    </r>
    <r>
      <rPr>
        <sz val="14"/>
        <color indexed="8"/>
        <rFont val="AdarshaLipiExp"/>
        <family val="0"/>
      </rPr>
      <t xml:space="preserve"> ¢hcÉ¡m­ul R¡œ/R¡œ£­cl ¢eLV qC­a R¡œ ®hae, i¢aÑ, ¢V¢p ¢g A¡c¡u h¡hc HC Bu dl¡ qCu¡­R z</t>
    </r>
  </si>
  <si>
    <r>
      <t xml:space="preserve">LÉ¡¾Ve­j¾V ®h¡XÑ </t>
    </r>
    <r>
      <rPr>
        <u val="single"/>
        <sz val="14"/>
        <color indexed="8"/>
        <rFont val="SutonnyMJ"/>
        <family val="0"/>
      </rPr>
      <t>Rywbt</t>
    </r>
    <r>
      <rPr>
        <u val="single"/>
        <sz val="14"/>
        <color indexed="8"/>
        <rFont val="AdarshaLipiExp"/>
        <family val="0"/>
      </rPr>
      <t xml:space="preserve"> ¢hcÉ¡mu x</t>
    </r>
  </si>
  <si>
    <r>
      <t xml:space="preserve">LÉ¡¾Ve­j¾V ®h¡XÑ </t>
    </r>
    <r>
      <rPr>
        <sz val="14"/>
        <color indexed="8"/>
        <rFont val="SutonnyMJ"/>
        <family val="0"/>
      </rPr>
      <t>Rywbqi</t>
    </r>
    <r>
      <rPr>
        <sz val="14"/>
        <color indexed="8"/>
        <rFont val="AdarshaLipiExp"/>
        <family val="0"/>
      </rPr>
      <t xml:space="preserve"> ¢hcÉ¡m­ul R¡œ-R¡œ£­cl ¢eLV qC­a  ¢hc¤Év / ¢h¢ôw Q¡SÑ Bc¡u h¡hc HC Bu dl¡ qCu¡­R z</t>
    </r>
  </si>
  <si>
    <t>LÉ¡¾Vx ®h¡XÑ f¢lQ¡¢ma ¢Xp­f¾p¡l£l ®l¡N£l ¢g h¡hc HC Bu dl¡ qCu¡­R z</t>
  </si>
  <si>
    <t xml:space="preserve">LÉ¡¾Ve­j¾V ®h¡XÑ f¢lQ¡¢ma M­ulam¡ ও LÉ¡¾Ve­j¾V ®h¡XÑ j¡­LÑ®Vl ®c¡L¡e i¡s¡ h¡hc HC Bu dl¡ qCu¡­R z </t>
  </si>
  <si>
    <t>LÉ¡¾Ve­j¾V ®h¡­XÑl 2¢V h¡S¡l Hhw স্ট্যাফ কোয়াটারে নির্ধারিত ভাড়ায় বসবাসকারী কর্মকর্তা-শিক্ষক-কর্মচারীদের ¢eLV qC­a ¢hc¤Év ¢hm Bc¡u h¡hc HC Bu dl¡ qCu¡­R z</t>
  </si>
  <si>
    <t>ক্যান্টন বোর্ড পরিচালিত h¡S¡­ll ®c¡L¡ec¡l­cl j¡¢mL¡e¡ f¢lhaÑe ¢g h¡hc HC Bu dl¡ qCu¡­R z</t>
  </si>
  <si>
    <t>N¡s£l SÆ¡m¡e£, N¡s£ ®jl¡ja/ lrZ¡­hrZ J AeÉ¡eÉ j¡m¡j¡m œ²u h¡hc HC Bu dl¡ qCu¡­Rz</t>
  </si>
  <si>
    <r>
      <t>4-M(</t>
    </r>
    <r>
      <rPr>
        <sz val="14"/>
        <color indexed="8"/>
        <rFont val="SutonnyMJ"/>
        <family val="0"/>
      </rPr>
      <t>E</t>
    </r>
    <r>
      <rPr>
        <sz val="14"/>
        <color indexed="8"/>
        <rFont val="AdarshaLipiExp"/>
        <family val="0"/>
      </rPr>
      <t>)</t>
    </r>
  </si>
  <si>
    <t>­j¡V A¡u-</t>
  </si>
  <si>
    <t>fË¡l¡¢ñL ®Sl</t>
  </si>
  <si>
    <t>phÑ­j¡V A¡u-</t>
  </si>
  <si>
    <t xml:space="preserve">                                                                                                                                                              NZfËS¡a¿»£ h¡wm¡­cn plL¡l,</t>
  </si>
  <si>
    <t>hÉ­ul ¢hÙ¹¡¢la ¢hhlZ</t>
  </si>
  <si>
    <r>
      <t xml:space="preserve">2013-2014 </t>
    </r>
    <r>
      <rPr>
        <sz val="14"/>
        <color indexed="8"/>
        <rFont val="AdarshaLipiExp"/>
        <family val="0"/>
      </rPr>
      <t>fËÙ¹¡¢ha</t>
    </r>
  </si>
  <si>
    <r>
      <t>¢pCJ</t>
    </r>
    <r>
      <rPr>
        <sz val="16"/>
        <color indexed="8"/>
        <rFont val="Times New Roman"/>
        <family val="1"/>
      </rPr>
      <t>’</t>
    </r>
    <r>
      <rPr>
        <sz val="16"/>
        <color indexed="8"/>
        <rFont val="AdarshaLipiExp"/>
        <family val="0"/>
      </rPr>
      <t>l plL¡l£ L¡­S k­n¡­ll h¡¢q­l k¡a¡u¡­al এবং প্রশিক্ষণ বাবদ HC hÉu dl¡ qCu¡­R z</t>
    </r>
  </si>
  <si>
    <r>
      <t xml:space="preserve"> wmBIÕi Mvoxi R¡vjvbx †givgZ/iÿYv‡eÿY I Kvi Pvj‡Ki AwZwi³ mgq Kv‡Ri gÄyix eve` </t>
    </r>
    <r>
      <rPr>
        <sz val="16"/>
        <color indexed="8"/>
        <rFont val="AdarshaLipiExp"/>
        <family val="0"/>
      </rPr>
      <t>HC hÉu dl¡ qCu¡­R z</t>
    </r>
  </si>
  <si>
    <r>
      <t xml:space="preserve">Ll A¡c¡u n¡M¡l </t>
    </r>
    <r>
      <rPr>
        <sz val="16"/>
        <color indexed="8"/>
        <rFont val="SutonnyMJ"/>
        <family val="0"/>
      </rPr>
      <t>‡ókbvix</t>
    </r>
    <r>
      <rPr>
        <sz val="16"/>
        <color indexed="8"/>
        <rFont val="AdarshaLipiExp"/>
        <family val="0"/>
      </rPr>
      <t xml:space="preserve"> k¡a¡u¡a J AeÉ¡eÉ h¡hc HC hÉu dl¡ qCu¡­R z</t>
    </r>
  </si>
  <si>
    <r>
      <t>O-1(</t>
    </r>
    <r>
      <rPr>
        <sz val="16"/>
        <color indexed="8"/>
        <rFont val="SutonnyMJ"/>
        <family val="0"/>
      </rPr>
      <t>K</t>
    </r>
    <r>
      <rPr>
        <sz val="16"/>
        <color indexed="8"/>
        <rFont val="AdarshaLipiExp"/>
        <family val="0"/>
      </rPr>
      <t>)</t>
    </r>
  </si>
  <si>
    <t>wm-‡kÖYx‡Z Aew¯’Z K¨v›Ub‡g›U †evW© Awdm feb Dbœqb KvR 750000</t>
  </si>
  <si>
    <t>wm-‡kÖYx‡Z Aew¯’Z K¨v›Ub‡g›U †ev‡W©i 02wU wUb‡mW †KvqvU©v‡ii wmwjs wbg©vY I Ab¨vb¨ KvR  350000</t>
  </si>
  <si>
    <t>wm-‡kÖYx‡Z Aew¯’Z ‡emvgwiK AvevwmK GjvKvi Amgvß iv¯Ív g¨vKvWvg I Kv‡c©wUs KiY</t>
  </si>
  <si>
    <t>N-1- (P)</t>
  </si>
  <si>
    <t>wm-‡kÖYx‡Z Aew¯’Z Kei¯’v‡bi Amgvß Dbœqb KvR  2300000</t>
  </si>
  <si>
    <t>wm-‡kÖYx‡Z Aew¯’Z K¨v›Ub‡g›U †evW© AvevwmK GjvKvq 200 †KwfG UªvÝdigvi ¯’vcb 1500000</t>
  </si>
  <si>
    <r>
      <t xml:space="preserve">K¨v›Ub‡g›U ‡evW© wbqwš¿Z </t>
    </r>
    <r>
      <rPr>
        <sz val="14"/>
        <color indexed="8"/>
        <rFont val="AdarshaLipiExp"/>
        <family val="0"/>
      </rPr>
      <t>Olh¡s£ pwú¡l J ®jl¡ja h¡hc z</t>
    </r>
  </si>
  <si>
    <t>O-2(M)</t>
  </si>
  <si>
    <t>K¨v›Ub‡g›U †evW© wbqwš¿Z iv¯Ív †givgZ I mxj‡KvU KiY|</t>
  </si>
  <si>
    <t>Sep¡d¡l­Zl ¢h¢ieÀ EeÀue j§mL L¡S z</t>
  </si>
  <si>
    <r>
      <t>Q-1(</t>
    </r>
    <r>
      <rPr>
        <sz val="16"/>
        <color indexed="8"/>
        <rFont val="SutonnyMJ"/>
        <family val="0"/>
      </rPr>
      <t>M</t>
    </r>
    <r>
      <rPr>
        <sz val="16"/>
        <color indexed="8"/>
        <rFont val="AdarshaLipiExp"/>
        <family val="0"/>
      </rPr>
      <t>)</t>
    </r>
  </si>
  <si>
    <r>
      <t xml:space="preserve">K¨v›Ub‡g›U †evW© </t>
    </r>
    <r>
      <rPr>
        <sz val="14"/>
        <color indexed="8"/>
        <rFont val="AdarshaLipiExp"/>
        <family val="0"/>
      </rPr>
      <t>¢Xp­f¾p¡l£ ihZ pwú¡l J ®jl¡ja L¡S  z</t>
    </r>
  </si>
  <si>
    <t>wm-‡kÖYx‡Z Aew¯’Z K¨v›Ub‡g›U K‡j‡R PviZjv wewkó feb wbg©vY</t>
  </si>
  <si>
    <r>
      <t>K¨v›Ub‡g›U K‡j‡Ri evwl©K</t>
    </r>
    <r>
      <rPr>
        <sz val="14"/>
        <color indexed="8"/>
        <rFont val="AdarshaLipiExp"/>
        <family val="0"/>
      </rPr>
      <t xml:space="preserve"> pwú¡l J ®jl¡ja L¡S  z</t>
    </r>
  </si>
  <si>
    <t>wm-‡kÖYx‡Z Aew¯’Z K¨v›Ub‡g›U nvB ¯‹z‡ji mvg‡bi iv¯Ív Kv‡c©wUs KiY 600000</t>
  </si>
  <si>
    <t>wm-‡kÖYx‡Z Aew¯’Z K¨v›Ub‡g›U nvB ¯‹z‡ji QvÎx‡`i Rb¨ MÖæc Uq‡jU wbg©vY 1500000</t>
  </si>
  <si>
    <t>wm-‡kÖYx‡Z Aew¯’Z K¨v›Ub‡g›U nvB ¯‹z‡ji c~e© cv‡k¦© cÖv_wgK we`¨vj‡qi mxgvbv eivei Ges `wÿ‡Y mvB‡Kj ó¨v‡Ûi cv‡k¦© 600 dzU j¤^v mxgvbv †`qvj wbg©vY 1100000</t>
  </si>
  <si>
    <r>
      <t>K¨v›Ub‡g›U</t>
    </r>
    <r>
      <rPr>
        <sz val="14"/>
        <color indexed="8"/>
        <rFont val="AdarshaLipiExp"/>
        <family val="0"/>
      </rPr>
      <t xml:space="preserve"> ®h¡XÑ </t>
    </r>
    <r>
      <rPr>
        <sz val="14"/>
        <color indexed="8"/>
        <rFont val="SutonnyMJ"/>
        <family val="0"/>
      </rPr>
      <t>nvB ¯‹z‡ji evwl©K</t>
    </r>
    <r>
      <rPr>
        <sz val="14"/>
        <color indexed="8"/>
        <rFont val="AdarshaLipiExp"/>
        <family val="0"/>
      </rPr>
      <t xml:space="preserve"> pwú¡l J ®jl¡ja L¡S  z</t>
    </r>
  </si>
  <si>
    <t>wm-‡kÖYx‡Z Aew¯’Z K¨v›Ub‡g›U †evW© wb¤œ gva¨wgK we`¨vj‡q Uq‡jUmn AwffveK †mW wbg©vY (‰e`y¨wZK I cvwbi jvBb ms‡hvMmn)</t>
  </si>
  <si>
    <r>
      <t xml:space="preserve">K¨v›Ub‡g›U wb¤œ ga¨wgK </t>
    </r>
    <r>
      <rPr>
        <sz val="14"/>
        <color indexed="8"/>
        <rFont val="AdarshaLipiExp"/>
        <family val="0"/>
      </rPr>
      <t xml:space="preserve">¢hcÉ¡mu </t>
    </r>
    <r>
      <rPr>
        <sz val="14"/>
        <color indexed="8"/>
        <rFont val="SutonnyMJ"/>
        <family val="0"/>
      </rPr>
      <t>evwl©K</t>
    </r>
    <r>
      <rPr>
        <sz val="14"/>
        <color indexed="8"/>
        <rFont val="AdarshaLipiExp"/>
        <family val="0"/>
      </rPr>
      <t xml:space="preserve"> pwú¡l J ®jl¡ja L¡S  z</t>
    </r>
  </si>
  <si>
    <t>wm-‡kÖYx‡Z Aew¯’Z `vD` cvewjK ¯‹z‡j AwffveK †mW msjMœ ev_iæg wbg©vY, jvB‡eªix I Rxe weÁvb j¨ve K‡ÿ UvBjm Ges AvmevecÎ mieivn KvR</t>
  </si>
  <si>
    <r>
      <t xml:space="preserve">c¡Ec f¡h¢mL ú¥m </t>
    </r>
    <r>
      <rPr>
        <sz val="14"/>
        <color indexed="8"/>
        <rFont val="SutonnyMJ"/>
        <family val="0"/>
      </rPr>
      <t>evwl©K</t>
    </r>
    <r>
      <rPr>
        <sz val="14"/>
        <color indexed="8"/>
        <rFont val="AdarshaLipiExp"/>
        <family val="0"/>
      </rPr>
      <t xml:space="preserve"> pwú¡l J ®jl¡ja L¡S  z</t>
    </r>
  </si>
  <si>
    <r>
      <t xml:space="preserve">LÉ¡¾Ve­j¾V ®h¡XÑ f¢lQ¡¢ma 2¢V jp¢S­cl ®fn Cj¡j, Cj¡j-L¡j- M¡­c­jl </t>
    </r>
    <r>
      <rPr>
        <sz val="16"/>
        <color indexed="8"/>
        <rFont val="SutonnyMJ"/>
        <family val="0"/>
      </rPr>
      <t>gyqvw¾‡bi</t>
    </r>
    <r>
      <rPr>
        <sz val="16"/>
        <color indexed="8"/>
        <rFont val="AdarshaLipiExp"/>
        <family val="0"/>
      </rPr>
      <t xml:space="preserve"> ®hae i¡a¡, Evph i¡a¡, ¢h­e¡ce i¡a¡, i¢hoÉ aq¢hm h¡hc HC h¡u dl¡ qCu¡­R z</t>
    </r>
  </si>
  <si>
    <t>R-11(N)</t>
  </si>
  <si>
    <t>wm-‡kÖYx‡Z Aew¯’Z K¨v›Ub‡g›U †evW© Rv‡g gmwR` Gi m¤úªmviY KvR I ev`vgZjv gmwR‡`i Rb¨ Uq‡jU wbg©vY</t>
  </si>
  <si>
    <t>K¨v›Ub‡g›U †evW© Rv‡g gmwR` ms¯‹vi I †givgZ KvR</t>
  </si>
  <si>
    <t>S-6</t>
  </si>
  <si>
    <t>A¢gp J ¢pCJ Hl h¡p¡l ®V¢m­g¡e ¢hm C¾V¡l­eV ¢hm, ®V¢m­g¡e ®pV œ²u/ ­jl¡ja, C¾V¡l­eV j­Xj œ²u/­jl¡ja h¡hc HC hÉu dl¡ qCu¡­Rz</t>
  </si>
  <si>
    <t>¢nrL-¢n¢rL¡গণের প্রশিক্ষণ h¡hc HC hÉu dl¡ qCu¡­R z</t>
  </si>
  <si>
    <t>­j¡V hÉu</t>
  </si>
  <si>
    <r>
      <t xml:space="preserve">2013-2014 B¢bÑL p¡­ml </t>
    </r>
    <r>
      <rPr>
        <u val="single"/>
        <sz val="20"/>
        <color indexed="8"/>
        <rFont val="SutonnyMJ"/>
        <family val="0"/>
      </rPr>
      <t>cÖ¯ÍvweZ</t>
    </r>
    <r>
      <rPr>
        <u val="single"/>
        <sz val="20"/>
        <color indexed="8"/>
        <rFont val="AdarshaLipiExp"/>
        <family val="0"/>
      </rPr>
      <t xml:space="preserve"> h¡­S­Vl hÉ­ul ¢hhlZ£ x</t>
    </r>
  </si>
  <si>
    <t>¢h-1</t>
  </si>
  <si>
    <t xml:space="preserve">(T)  ¢nrL-¢n¢rL¡গণের প্রশিক্ষণ h¡hc HC hÉu dl¡ qCu¡­R </t>
  </si>
  <si>
    <t>LÉ¡¾Ve­j¾V h¡S¡l Hm¡L¡l 99.90 HLl L«¢o S¢j J 3.58 HLl f¤L¤l CS¡l¡ h¡hc HC Bu dl¡ qCu¡­­R z</t>
  </si>
  <si>
    <t>M­ulam¡ h¡S¡­ll AÙÛ¡u£ ®c¡L¡­el i¡s¡ h¡hc HC Bu dl¡ qCu¡­R z</t>
  </si>
  <si>
    <t>LÉ¡¾Ve­j¾V ®h¡­XÑl 24¢V h¡pÙÛ¡®e hph¡pla LjÑLaÑ¡/¢nrL/LjÑQ¡l£-®cl ¢eLV q­a h¡p¡ i¡s¡ h¡hc HC Bu dl¡ qCu¡­R z</t>
  </si>
  <si>
    <t>®c¡L¡e i¡s¡ ¢hm­ð fËc¡­el S¢lj¡e¡ Bc¡u h¡hc HC Bu dl¡ qCu¡­R z</t>
  </si>
  <si>
    <r>
      <t xml:space="preserve">LÉ¡¾Ve­j¾V ®h¡XÑ </t>
    </r>
    <r>
      <rPr>
        <u val="single"/>
        <sz val="16"/>
        <color indexed="8"/>
        <rFont val="SutonnyMJ"/>
        <family val="0"/>
      </rPr>
      <t>Rywb</t>
    </r>
    <r>
      <rPr>
        <u val="single"/>
        <sz val="16"/>
        <color indexed="8"/>
        <rFont val="AdarshaLipiExp"/>
        <family val="0"/>
      </rPr>
      <t xml:space="preserve"> ¢hcÉ¡mu x</t>
    </r>
  </si>
  <si>
    <r>
      <t xml:space="preserve">LÉ¡¾Ve­j¾V ®h¡XÑ </t>
    </r>
    <r>
      <rPr>
        <sz val="16"/>
        <color indexed="8"/>
        <rFont val="SutonnyMJ"/>
        <family val="0"/>
      </rPr>
      <t>Rywbqi</t>
    </r>
    <r>
      <rPr>
        <sz val="16"/>
        <color indexed="8"/>
        <rFont val="AdarshaLipiExp"/>
        <family val="0"/>
      </rPr>
      <t xml:space="preserve"> ¢hcÉ¡m­ul R¡œ/R¡œ£­cl ¢eLV qC­a R¡œ ®hae, i¢aÑ, ¢V¢p ¢g A¡c¡u h¡hc HC Bu dl¡ qCu¡­R z</t>
    </r>
  </si>
  <si>
    <r>
      <t xml:space="preserve">LÉ¡¾Ve­j¾V ®h¡XÑ </t>
    </r>
    <r>
      <rPr>
        <u val="single"/>
        <sz val="16"/>
        <color indexed="8"/>
        <rFont val="SutonnyMJ"/>
        <family val="0"/>
      </rPr>
      <t>Rywbt</t>
    </r>
    <r>
      <rPr>
        <u val="single"/>
        <sz val="16"/>
        <color indexed="8"/>
        <rFont val="AdarshaLipiExp"/>
        <family val="0"/>
      </rPr>
      <t xml:space="preserve"> ¢hcÉ¡mu x</t>
    </r>
  </si>
  <si>
    <r>
      <t xml:space="preserve">LÉ¡¾Ve­j¾V ®h¡XÑ </t>
    </r>
    <r>
      <rPr>
        <sz val="16"/>
        <color indexed="8"/>
        <rFont val="SutonnyMJ"/>
        <family val="0"/>
      </rPr>
      <t>Rywbqi</t>
    </r>
    <r>
      <rPr>
        <sz val="16"/>
        <color indexed="8"/>
        <rFont val="AdarshaLipiExp"/>
        <family val="0"/>
      </rPr>
      <t xml:space="preserve"> ¢hcÉ¡m­ul R¡œ-R¡œ£­cl ¢eLV qC­a  ¢hc¤Év / ¢h¢ôw Q¡SÑ Bc¡u h¡hc HC Bu dl¡ qCu¡­R z</t>
    </r>
  </si>
  <si>
    <r>
      <t xml:space="preserve">LÉ¡¾Ve­j¾V ®h¡XÑ f¢lQ¡¢ma M­ulam¡ </t>
    </r>
    <r>
      <rPr>
        <sz val="16"/>
        <color indexed="8"/>
        <rFont val="SutonnyMJ"/>
        <family val="0"/>
      </rPr>
      <t xml:space="preserve">mycvi gv‡K©U I </t>
    </r>
    <r>
      <rPr>
        <sz val="16"/>
        <color indexed="8"/>
        <rFont val="AdarshaLipiExp"/>
        <family val="0"/>
      </rPr>
      <t xml:space="preserve">LÉ¡¾Ve­j¾V ®h¡XÑ j¡­LÑ®Vl ®c¡L¡e i¡s¡ h¡hc HC Bu dl¡ qCu¡­R z </t>
    </r>
  </si>
  <si>
    <r>
      <t xml:space="preserve">LÉ¡¾Ve­j¾V ®h¡­XÑl 2¢V h¡S¡l Hhw </t>
    </r>
    <r>
      <rPr>
        <sz val="16"/>
        <color indexed="8"/>
        <rFont val="SutonnyMJ"/>
        <family val="0"/>
      </rPr>
      <t>K¨v›Ut †evW© ÷¨vd †KvqvUv‡i emevmKvix‡`i</t>
    </r>
    <r>
      <rPr>
        <sz val="16"/>
        <color indexed="8"/>
        <rFont val="AdarshaLipiExp"/>
        <family val="0"/>
      </rPr>
      <t xml:space="preserve"> ¢eLV qC­a ¢hc¤Év ¢hm Bc¡u h¡hc HC Bu dl¡ qCu¡­R z</t>
    </r>
  </si>
  <si>
    <t>®Vä¡l ¢p¢XEm J AeÉ¡eÉ glj ¢hœ²u h¡hc HC Bu dl¡ qCu¡­R z</t>
  </si>
  <si>
    <t>N¡s£l SÆ¡m¡e£, N¡s£ ®jl¡ja/ lrZ¡­hrZ J ¢h¢hd j¡m¡j¡m œ²u h¡hc HC Bu dl¡ qCu¡­Rz</t>
  </si>
  <si>
    <r>
      <t xml:space="preserve">f¤l¡ae </t>
    </r>
    <r>
      <rPr>
        <sz val="16"/>
        <color indexed="8"/>
        <rFont val="SutonnyMJ"/>
        <family val="0"/>
      </rPr>
      <t>feb /</t>
    </r>
    <r>
      <rPr>
        <sz val="16"/>
        <color indexed="8"/>
        <rFont val="AdarshaLipiExp"/>
        <family val="0"/>
      </rPr>
      <t>Bph¡hfœ / Mh­ll L¡NS ¢hœ²u h¡hc HC Bu dl¡ qCu¡­R z</t>
    </r>
  </si>
  <si>
    <r>
      <t>4-M(</t>
    </r>
    <r>
      <rPr>
        <sz val="16"/>
        <color indexed="8"/>
        <rFont val="SutonnyMJ"/>
        <family val="0"/>
      </rPr>
      <t>E</t>
    </r>
    <r>
      <rPr>
        <sz val="16"/>
        <color indexed="8"/>
        <rFont val="AdarshaLipiExp"/>
        <family val="0"/>
      </rPr>
      <t>)</t>
    </r>
  </si>
  <si>
    <r>
      <t xml:space="preserve">LÉ¡¾Ve­j¾V ®h¡­XÑl fËn¡p¢eL n¡M¡ J 4¢V ¢nr¡ fË¢aù¡­el LjÑLaÑ¡/ ¢nrL/LjÑQ¡l£­cl ®hae, ®fene¡l­cl HLL¡m£e A¡e¤­a¡¢oL, R¤¢Vl eNc¡ue Hhw j¡¢pL ®fene i¡a¡ J Evph i¡a¡ h¡hc pq¡uL Ae¤c¡e ¢qp¡­h </t>
    </r>
    <r>
      <rPr>
        <sz val="16"/>
        <color indexed="8"/>
        <rFont val="SutonnyMJ"/>
        <family val="0"/>
      </rPr>
      <t xml:space="preserve">cÖvß UvKv </t>
    </r>
    <r>
      <rPr>
        <sz val="16"/>
        <color indexed="8"/>
        <rFont val="AdarshaLipiExp"/>
        <family val="0"/>
      </rPr>
      <t>Bu dl¡ qCu¡­R z</t>
    </r>
  </si>
  <si>
    <r>
      <t xml:space="preserve">glj ¢h-4 H h¢ZÑa ®j±¢mL ¢ejÑ¡Z L¡S </t>
    </r>
    <r>
      <rPr>
        <sz val="16"/>
        <color indexed="8"/>
        <rFont val="SutonnyMJ"/>
        <family val="0"/>
      </rPr>
      <t xml:space="preserve">Ges †cÖbmb dv‡Û ¯’vbvšÍi eve` </t>
    </r>
    <r>
      <rPr>
        <sz val="16"/>
        <color indexed="8"/>
        <rFont val="AdarshaLipiExp"/>
        <family val="0"/>
      </rPr>
      <t xml:space="preserve">Ae¤c¡e ¢qp¡­h fË¡ç </t>
    </r>
    <r>
      <rPr>
        <sz val="16"/>
        <color indexed="8"/>
        <rFont val="SutonnyMJ"/>
        <family val="0"/>
      </rPr>
      <t xml:space="preserve">UvKv </t>
    </r>
    <r>
      <rPr>
        <sz val="16"/>
        <color indexed="8"/>
        <rFont val="AdarshaLipiExp"/>
        <family val="0"/>
      </rPr>
      <t>A¡u dl¡ qCu¡­R z</t>
    </r>
  </si>
  <si>
    <r>
      <t xml:space="preserve">2012-2013 B¢bÑL p¡­ml </t>
    </r>
    <r>
      <rPr>
        <b/>
        <u val="single"/>
        <sz val="16"/>
        <color indexed="8"/>
        <rFont val="SutonnyMJ"/>
        <family val="0"/>
      </rPr>
      <t>ms‡kvwaZ</t>
    </r>
    <r>
      <rPr>
        <b/>
        <u val="single"/>
        <sz val="16"/>
        <color indexed="8"/>
        <rFont val="AdarshaLipiExp"/>
        <family val="0"/>
      </rPr>
      <t xml:space="preserve"> h¡­S­Vl B­ul ¢hhlZ£ x</t>
    </r>
  </si>
  <si>
    <t>B­ul Evp</t>
  </si>
  <si>
    <t>2011-2012  fËLªa</t>
  </si>
  <si>
    <t>2012-2013 pw­n¡¢da</t>
  </si>
  <si>
    <t xml:space="preserve">                                                                                                                                                                                            LÉ¡¾Ve­j¾V ®h¡XÑ</t>
  </si>
  <si>
    <t xml:space="preserve">                                                                                                                                                                                             k­n¡l LÉ¡¾Ve­j¾V</t>
  </si>
  <si>
    <r>
      <t xml:space="preserve">    k­n¡l LÉ¡¾Ve­j¾V ®h¡­XÑl </t>
    </r>
    <r>
      <rPr>
        <sz val="20"/>
        <rFont val="SutonnyMJ"/>
        <family val="0"/>
      </rPr>
      <t xml:space="preserve">ms‡kvwaZ </t>
    </r>
    <r>
      <rPr>
        <sz val="20"/>
        <rFont val="AdarshaLipiExp"/>
        <family val="0"/>
      </rPr>
      <t xml:space="preserve">h¡­SV </t>
    </r>
    <r>
      <rPr>
        <sz val="18"/>
        <rFont val="NikoshLightBAN"/>
        <family val="0"/>
      </rPr>
      <t xml:space="preserve">ব্যয়ের </t>
    </r>
    <r>
      <rPr>
        <sz val="20"/>
        <rFont val="AdarshaLipiExp"/>
        <family val="0"/>
      </rPr>
      <t>¢qp¡h</t>
    </r>
  </si>
  <si>
    <r>
      <t xml:space="preserve">2012-2013 B¢bÑL p¡­ml </t>
    </r>
    <r>
      <rPr>
        <b/>
        <u val="single"/>
        <sz val="20"/>
        <color indexed="8"/>
        <rFont val="SutonnyMJ"/>
        <family val="0"/>
      </rPr>
      <t>ms‡kvwaZ</t>
    </r>
    <r>
      <rPr>
        <u val="single"/>
        <sz val="20"/>
        <color indexed="8"/>
        <rFont val="AdarshaLipiExp"/>
        <family val="0"/>
      </rPr>
      <t xml:space="preserve"> h¡­S­Vl hÉ­ul ¢hhlZ£ x</t>
    </r>
  </si>
  <si>
    <r>
      <t>¢pCJ</t>
    </r>
    <r>
      <rPr>
        <sz val="16"/>
        <color indexed="8"/>
        <rFont val="Times New Roman"/>
        <family val="1"/>
      </rPr>
      <t>’</t>
    </r>
    <r>
      <rPr>
        <sz val="16"/>
        <color indexed="8"/>
        <rFont val="AdarshaLipiExp"/>
        <family val="0"/>
      </rPr>
      <t>l plL¡l£ L¡­S k­n¡­ll h¡¢q­l k¡a¡u¡­al SeÉ HC hÉu dl¡ qCu¡­R z</t>
    </r>
  </si>
  <si>
    <r>
      <t xml:space="preserve">fËn¡p¢eL n¡M¡l LjÑQ¡l£­cl </t>
    </r>
    <r>
      <rPr>
        <sz val="16"/>
        <color indexed="8"/>
        <rFont val="AdarshaLipiExp"/>
        <family val="0"/>
      </rPr>
      <t>A¢g­pl L¡­S k¡a¡u¡a i¡a¡ h¡hc HC hÉu dl¡ qCu¡­R z</t>
    </r>
  </si>
  <si>
    <r>
      <t xml:space="preserve">Ll A¡c¡u n¡M¡l </t>
    </r>
    <r>
      <rPr>
        <sz val="16"/>
        <color indexed="8"/>
        <rFont val="SutonnyMJ"/>
        <family val="0"/>
      </rPr>
      <t>‡ókbvix, µq</t>
    </r>
    <r>
      <rPr>
        <sz val="16"/>
        <color indexed="8"/>
        <rFont val="AdarshaLipiExp"/>
        <family val="0"/>
      </rPr>
      <t xml:space="preserve"> J AeÉ¡eÉ h¡hc HC hÉu dl¡ qCu¡­R z</t>
    </r>
  </si>
  <si>
    <r>
      <rPr>
        <sz val="16"/>
        <color indexed="8"/>
        <rFont val="SutonnyMJ"/>
        <family val="0"/>
      </rPr>
      <t>‡emvwiK AvevwmK GjvKvi iv¯Ív g¨vKvWvg I</t>
    </r>
    <r>
      <rPr>
        <sz val="16"/>
        <color indexed="8"/>
        <rFont val="AdarshaLipiExp"/>
        <family val="0"/>
      </rPr>
      <t xml:space="preserve"> L¡­fÑ¢Vw LlZ</t>
    </r>
  </si>
  <si>
    <t>শিমুল আবাসিক এলাকায় বসবাসকারী জেসিও , ওআর এবং অন্যান্য পদবীর সদস্যদের সন্তানগণের বিনোদনের জন্য শিশুপার্ক নির্মাণ 628800.00</t>
  </si>
  <si>
    <t>Kjv evMvb AvevwmK GjKvq emevmKvix †RwmI, Iavi Ges Ab¨vb¨ c`exi m`m¨‡`i mšÍvb‡`i we‡bv`‡bi Rb¨ wkï cvK© wbg©vY  682664.00</t>
  </si>
  <si>
    <t>h‡kvi †mbvwbev‡m wewfbœ wkï cv‡K© dvBevi †gUvj (wmwWD‡j bgybv †gvZv‡eK) Øviv ˆZix †Ljbv mvgMÖx mieivn I ¯’vcb  1973100.00</t>
  </si>
  <si>
    <t>h‡kvi †mbvwbevm¯’ Kei¯’v‡bi Dbœqbg~jK KvR (gvwU fivU, evDÛvix Iqvj I gvSLv‡b iv¯Ív wbg©vY) 1001400.00</t>
  </si>
  <si>
    <t>K¨v›Ub‡g›U †evW© AvevwmK GjvKvq B‡jwUªK gUimn mvegviwmej cv¤ú ¯’vcb 238050.00</t>
  </si>
  <si>
    <r>
      <t xml:space="preserve">LÉ¡¾Ve­j¾V ®h¡XÑ A¢gp J 25¢V A¡h¡¢pL </t>
    </r>
    <r>
      <rPr>
        <sz val="16"/>
        <color indexed="8"/>
        <rFont val="SutonnyMJ"/>
        <family val="0"/>
      </rPr>
      <t xml:space="preserve">feb </t>
    </r>
    <r>
      <rPr>
        <sz val="16"/>
        <color indexed="8"/>
        <rFont val="AdarshaLipiExp"/>
        <family val="0"/>
      </rPr>
      <t>®jl¡ja J lrZ¡­hrZ h¡hc HC hÉu dl¡ qCu¡­R  z</t>
    </r>
  </si>
  <si>
    <r>
      <t>LÉ¡¾Ve­j¾V q¡C ú¥­ml LjÑQ¡l£­cl ®f¡n¡L -</t>
    </r>
    <r>
      <rPr>
        <sz val="16"/>
        <color indexed="8"/>
        <rFont val="SutonnyMJ"/>
        <family val="0"/>
      </rPr>
      <t xml:space="preserve">পরিচ্ছদ ও </t>
    </r>
    <r>
      <rPr>
        <sz val="16"/>
        <color indexed="8"/>
        <rFont val="AdarshaLipiExp"/>
        <family val="0"/>
      </rPr>
      <t>¢hc¤Év ¢hm h¡hc HC hÉu dl¡ qCu¡­R z</t>
    </r>
  </si>
  <si>
    <r>
      <t xml:space="preserve">LÉ¡¾Ve­j¾V ®h¡XÑ S¤¢eul ú¤­ml LjÑQ¡l£­cl সাজ ®f¡n¡L </t>
    </r>
    <r>
      <rPr>
        <sz val="16"/>
        <color indexed="8"/>
        <rFont val="SutonnyMJ"/>
        <family val="0"/>
      </rPr>
      <t>ও</t>
    </r>
    <r>
      <rPr>
        <sz val="16"/>
        <color indexed="8"/>
        <rFont val="AdarshaLipiExp"/>
        <family val="0"/>
      </rPr>
      <t xml:space="preserve"> ¢hc¤Év ¢hm পরিশোধ h¡hc HC hÉu dl¡ qCu¡­R z</t>
    </r>
  </si>
  <si>
    <t>c¡Ec f¡h¢mL ú¥­ml 4bÑ ®nËZ£ LjÑQ¡l£­cl সাজ ®f¡n¡L ও ¢hc¤Év/f¡¢el ¢hm h¡hc HC hÉu dl¡ qCu¡­R z</t>
  </si>
  <si>
    <t>`vD` cvewjK ¯‹z‡j AwffveK †mW wbg©vY</t>
  </si>
  <si>
    <t>BCe Ef­cø¡l pÇj¡e£ i¡a¡ ও মামলার আনুসংঙ্গিক খরচ h¡hc HC hÉu dl¡ qCu¡­R z</t>
  </si>
  <si>
    <t>Aby‡gvw`Z cÖv°jb</t>
  </si>
  <si>
    <r>
      <t>O-1-</t>
    </r>
    <r>
      <rPr>
        <sz val="16"/>
        <color indexed="8"/>
        <rFont val="NikoshLightBAN"/>
        <family val="0"/>
      </rPr>
      <t>চ</t>
    </r>
  </si>
  <si>
    <t>N-1-P</t>
  </si>
  <si>
    <t>Kjv evMvb AvevwmK GjKvq emevmKvix †RwmI, IAvi Ges Ab¨vb¨ c`exi m`m¨‡`i mšÍvb‡`i we‡bv`‡bi Rb¨ wkï cvK© wbg©vY</t>
  </si>
  <si>
    <t>h‡kvi †mbvwbev‡m wewfbœ wkï cv‡K© dvBevi †gUvj (wmwWD‡j bgybv †gvZv‡eK) Øviv ˆZix †Ljbv mvgMÖx mieivn I ¯’vcb</t>
  </si>
  <si>
    <t>h‡kvi †mbvwbevm¯’ Kei¯’v‡bi Dbœqbg~jK KvR (gvwU fivU, evDÛvix Iqvj I gvSLv‡b iv¯Ív wbg©vY)</t>
  </si>
  <si>
    <t>K¨v›Ub‡g›U †evW© AvevwmK GjvKvq B‡jwUªK gUimn mvegviwmej cv¤ú ¯’vcb</t>
  </si>
  <si>
    <t>Q-8-M</t>
  </si>
  <si>
    <t>pw­n¡¢da h¡­SV - 2012-2013</t>
  </si>
  <si>
    <t>wm-‡kÖYx‡Z Aew¯’Z K¨v›Ub‡g›U †evW© Awdm feb Dbœqb KvR</t>
  </si>
  <si>
    <t>wm-‡kÖYx‡Z Aew¯’Z K¨v›Ub‡g›U †ev‡W©i 02wU wUb‡mW †KvqvU©v‡ii wmwjs wbg©vY I Ab¨vb¨ KvR</t>
  </si>
  <si>
    <t>wm-‡kÖYx‡Z Aew¯’Z Kei¯’v‡bi Amgvß Dbœqb KvR</t>
  </si>
  <si>
    <t>wm-‡kÖYx‡Z Aew¯’Z K¨v›Ub‡g›U †evW© AvevwmK GjvKvq 200 †KwfG UªvÝdigvi ¯’vcb</t>
  </si>
  <si>
    <t>wm-‡kÖYx‡Z Aew¯’Z K¨v›Ub‡g›U nvB ¯‹z‡ji mvg‡bi iv¯Ív Kv‡c©wUs KiY</t>
  </si>
  <si>
    <t>wm-‡kÖYx‡Z Aew¯’Z K¨v›Ub‡g›U nvB ¯‹z‡ji QvÎx‡`i Rb¨ MÖæc Uq‡jU wbg©vY</t>
  </si>
  <si>
    <t>wm-‡kÖYx‡Z Aew¯’Z K¨v›Ub‡g›U nvB ¯‹z‡ji cÖv_wgK we`¨vj‡qi mxgvbv eivei Ges `wÿ‡Y mvB‡Kj ó¨v‡Ûi cv‡k¦© 600 dzU j¤^v mxgvbv †`qvj wbg©vY</t>
  </si>
  <si>
    <t>Q-11-M</t>
  </si>
  <si>
    <r>
      <t>AvbygvwbK</t>
    </r>
    <r>
      <rPr>
        <b/>
        <sz val="14"/>
        <color indexed="8"/>
        <rFont val="AdarshaLipiExp"/>
        <family val="0"/>
      </rPr>
      <t xml:space="preserve"> fË¡LLme</t>
    </r>
  </si>
  <si>
    <r>
      <t xml:space="preserve">       </t>
    </r>
    <r>
      <rPr>
        <sz val="14"/>
        <color indexed="8"/>
        <rFont val="SutonnyMJ"/>
        <family val="0"/>
      </rPr>
      <t>01.</t>
    </r>
    <r>
      <rPr>
        <sz val="14"/>
        <color indexed="8"/>
        <rFont val="Times New Roman"/>
        <family val="1"/>
      </rPr>
      <t xml:space="preserve">      </t>
    </r>
    <r>
      <rPr>
        <sz val="14"/>
        <color indexed="8"/>
        <rFont val="SutonnyMJ"/>
        <family val="0"/>
      </rPr>
      <t> </t>
    </r>
  </si>
  <si>
    <r>
      <t xml:space="preserve">      </t>
    </r>
    <r>
      <rPr>
        <sz val="14"/>
        <color indexed="8"/>
        <rFont val="SutonnyMJ"/>
        <family val="0"/>
      </rPr>
      <t>02.</t>
    </r>
    <r>
      <rPr>
        <sz val="14"/>
        <color indexed="8"/>
        <rFont val="Times New Roman"/>
        <family val="1"/>
      </rPr>
      <t xml:space="preserve">      </t>
    </r>
    <r>
      <rPr>
        <sz val="14"/>
        <color indexed="8"/>
        <rFont val="SutonnyMJ"/>
        <family val="0"/>
      </rPr>
      <t> </t>
    </r>
  </si>
  <si>
    <r>
      <t xml:space="preserve">      </t>
    </r>
    <r>
      <rPr>
        <sz val="14"/>
        <color indexed="8"/>
        <rFont val="SutonnyMJ"/>
        <family val="0"/>
      </rPr>
      <t>03.</t>
    </r>
    <r>
      <rPr>
        <sz val="14"/>
        <color indexed="8"/>
        <rFont val="Times New Roman"/>
        <family val="1"/>
      </rPr>
      <t xml:space="preserve">     </t>
    </r>
    <r>
      <rPr>
        <sz val="14"/>
        <color indexed="8"/>
        <rFont val="SutonnyMJ"/>
        <family val="0"/>
      </rPr>
      <t> </t>
    </r>
  </si>
  <si>
    <r>
      <t xml:space="preserve">      </t>
    </r>
    <r>
      <rPr>
        <sz val="14"/>
        <color indexed="8"/>
        <rFont val="SutonnyMJ"/>
        <family val="0"/>
      </rPr>
      <t>04.</t>
    </r>
    <r>
      <rPr>
        <sz val="14"/>
        <color indexed="8"/>
        <rFont val="Times New Roman"/>
        <family val="1"/>
      </rPr>
      <t xml:space="preserve">      </t>
    </r>
    <r>
      <rPr>
        <sz val="14"/>
        <color indexed="8"/>
        <rFont val="SutonnyMJ"/>
        <family val="0"/>
      </rPr>
      <t> </t>
    </r>
  </si>
  <si>
    <r>
      <t xml:space="preserve">      </t>
    </r>
    <r>
      <rPr>
        <sz val="14"/>
        <color indexed="8"/>
        <rFont val="SutonnyMJ"/>
        <family val="0"/>
      </rPr>
      <t>05.</t>
    </r>
    <r>
      <rPr>
        <sz val="14"/>
        <color indexed="8"/>
        <rFont val="Times New Roman"/>
        <family val="1"/>
      </rPr>
      <t xml:space="preserve">     </t>
    </r>
    <r>
      <rPr>
        <sz val="14"/>
        <color indexed="8"/>
        <rFont val="SutonnyMJ"/>
        <family val="0"/>
      </rPr>
      <t> </t>
    </r>
  </si>
  <si>
    <r>
      <t xml:space="preserve">      </t>
    </r>
    <r>
      <rPr>
        <sz val="14"/>
        <color indexed="8"/>
        <rFont val="SutonnyMJ"/>
        <family val="0"/>
      </rPr>
      <t>06.</t>
    </r>
    <r>
      <rPr>
        <sz val="14"/>
        <color indexed="8"/>
        <rFont val="Times New Roman"/>
        <family val="1"/>
      </rPr>
      <t xml:space="preserve">      </t>
    </r>
    <r>
      <rPr>
        <sz val="14"/>
        <color indexed="8"/>
        <rFont val="SutonnyMJ"/>
        <family val="0"/>
      </rPr>
      <t> </t>
    </r>
  </si>
  <si>
    <r>
      <t xml:space="preserve">      </t>
    </r>
    <r>
      <rPr>
        <sz val="14"/>
        <color indexed="8"/>
        <rFont val="SutonnyMJ"/>
        <family val="0"/>
      </rPr>
      <t>07.</t>
    </r>
    <r>
      <rPr>
        <sz val="14"/>
        <color indexed="8"/>
        <rFont val="Times New Roman"/>
        <family val="1"/>
      </rPr>
      <t xml:space="preserve">     </t>
    </r>
    <r>
      <rPr>
        <sz val="14"/>
        <color indexed="8"/>
        <rFont val="SutonnyMJ"/>
        <family val="0"/>
      </rPr>
      <t> </t>
    </r>
  </si>
  <si>
    <r>
      <t xml:space="preserve">      </t>
    </r>
    <r>
      <rPr>
        <sz val="14"/>
        <color indexed="8"/>
        <rFont val="SutonnyMJ"/>
        <family val="0"/>
      </rPr>
      <t>08.</t>
    </r>
    <r>
      <rPr>
        <sz val="14"/>
        <color indexed="8"/>
        <rFont val="Times New Roman"/>
        <family val="1"/>
      </rPr>
      <t xml:space="preserve">     </t>
    </r>
    <r>
      <rPr>
        <sz val="14"/>
        <color indexed="8"/>
        <rFont val="SutonnyMJ"/>
        <family val="0"/>
      </rPr>
      <t> </t>
    </r>
  </si>
  <si>
    <r>
      <t xml:space="preserve">      </t>
    </r>
    <r>
      <rPr>
        <sz val="14"/>
        <color indexed="8"/>
        <rFont val="SutonnyMJ"/>
        <family val="0"/>
      </rPr>
      <t>09.</t>
    </r>
    <r>
      <rPr>
        <sz val="14"/>
        <color indexed="8"/>
        <rFont val="Times New Roman"/>
        <family val="1"/>
      </rPr>
      <t xml:space="preserve">      </t>
    </r>
    <r>
      <rPr>
        <sz val="14"/>
        <color indexed="8"/>
        <rFont val="SutonnyMJ"/>
        <family val="0"/>
      </rPr>
      <t> </t>
    </r>
  </si>
  <si>
    <r>
      <t xml:space="preserve">       </t>
    </r>
    <r>
      <rPr>
        <sz val="14"/>
        <color indexed="8"/>
        <rFont val="SutonnyMJ"/>
        <family val="0"/>
      </rPr>
      <t>10.</t>
    </r>
    <r>
      <rPr>
        <sz val="14"/>
        <color indexed="8"/>
        <rFont val="Times New Roman"/>
        <family val="1"/>
      </rPr>
      <t xml:space="preserve">      </t>
    </r>
    <r>
      <rPr>
        <sz val="14"/>
        <color indexed="8"/>
        <rFont val="SutonnyMJ"/>
        <family val="0"/>
      </rPr>
      <t> </t>
    </r>
  </si>
  <si>
    <r>
      <t xml:space="preserve">       </t>
    </r>
    <r>
      <rPr>
        <sz val="14"/>
        <color indexed="8"/>
        <rFont val="SutonnyMJ"/>
        <family val="0"/>
      </rPr>
      <t>11.</t>
    </r>
    <r>
      <rPr>
        <sz val="14"/>
        <color indexed="8"/>
        <rFont val="Times New Roman"/>
        <family val="1"/>
      </rPr>
      <t xml:space="preserve">      </t>
    </r>
    <r>
      <rPr>
        <sz val="14"/>
        <color indexed="8"/>
        <rFont val="SutonnyMJ"/>
        <family val="0"/>
      </rPr>
      <t> </t>
    </r>
  </si>
  <si>
    <r>
      <t xml:space="preserve">       </t>
    </r>
    <r>
      <rPr>
        <sz val="14"/>
        <color indexed="8"/>
        <rFont val="SutonnyMJ"/>
        <family val="0"/>
      </rPr>
      <t>12.</t>
    </r>
    <r>
      <rPr>
        <sz val="14"/>
        <color indexed="8"/>
        <rFont val="Times New Roman"/>
        <family val="1"/>
      </rPr>
      <t xml:space="preserve">      </t>
    </r>
    <r>
      <rPr>
        <sz val="14"/>
        <color indexed="8"/>
        <rFont val="SutonnyMJ"/>
        <family val="0"/>
      </rPr>
      <t> </t>
    </r>
  </si>
  <si>
    <t>A¡¢bÑL hvp­ll fË­u¡Se Ae¤f¡­a ®j±¢mL L¡­Sl ¢edÑ¡¢la AbÑ  2013-2014</t>
  </si>
  <si>
    <t>fËÙ¹¡¢ha h¡­SV - 2013-2014</t>
  </si>
  <si>
    <t xml:space="preserve">­fË¢p­X¾V </t>
  </si>
  <si>
    <t xml:space="preserve"> k­n¡l LÉ¡¾Ve­j¾V </t>
  </si>
  <si>
    <t xml:space="preserve"> LÉ¡¾Ve­j¾V ®h¡XÑ,</t>
  </si>
  <si>
    <t>(A)   CS¡l¡l অর্থ</t>
  </si>
  <si>
    <r>
      <t xml:space="preserve">(A)   CS¡l¡l </t>
    </r>
    <r>
      <rPr>
        <sz val="16"/>
        <rFont val="AdarshaLipiExp"/>
        <family val="0"/>
      </rPr>
      <t>অর্থ</t>
    </r>
  </si>
  <si>
    <t>CS¡l¡ অর্থ/LÉ¡¾Vx Hm¡L¡ 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</si>
</sst>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#\ ?/2"/>
  </numFmts>
  <fonts count="106">
    <font>
      <sz val="10"/>
      <name val="Arial"/>
      <family val="0"/>
    </font>
    <font>
      <sz val="10"/>
      <name val="AdarshaLipiExp"/>
      <family val="0"/>
    </font>
    <font>
      <sz val="8"/>
      <name val="Arial"/>
      <family val="2"/>
    </font>
    <font>
      <sz val="16"/>
      <name val="AdarshaLipiExp"/>
      <family val="0"/>
    </font>
    <font>
      <sz val="11"/>
      <name val="AdarshaLipiExp"/>
      <family val="0"/>
    </font>
    <font>
      <sz val="10"/>
      <name val="Times New Roman"/>
      <family val="1"/>
    </font>
    <font>
      <sz val="20"/>
      <name val="AdarshaLipiExp"/>
      <family val="0"/>
    </font>
    <font>
      <b/>
      <sz val="11"/>
      <name val="AdarshaLipiExp"/>
      <family val="0"/>
    </font>
    <font>
      <sz val="9"/>
      <name val="AdarshaLipiExp"/>
      <family val="0"/>
    </font>
    <font>
      <sz val="12"/>
      <name val="AdarshaLipiExp"/>
      <family val="0"/>
    </font>
    <font>
      <sz val="14"/>
      <name val="AdarshaLipiExp"/>
      <family val="0"/>
    </font>
    <font>
      <sz val="12"/>
      <name val="Arial"/>
      <family val="2"/>
    </font>
    <font>
      <sz val="18"/>
      <name val="AdarshaLipiExp"/>
      <family val="0"/>
    </font>
    <font>
      <b/>
      <u val="single"/>
      <sz val="12"/>
      <name val="AdarshaLipiExp"/>
      <family val="0"/>
    </font>
    <font>
      <u val="single"/>
      <sz val="11"/>
      <name val="AdarshaLipiExp"/>
      <family val="0"/>
    </font>
    <font>
      <b/>
      <sz val="12"/>
      <name val="AdarshaLipiExp"/>
      <family val="0"/>
    </font>
    <font>
      <sz val="14"/>
      <name val="Arial"/>
      <family val="2"/>
    </font>
    <font>
      <b/>
      <sz val="14"/>
      <name val="AdarshaLipiExp"/>
      <family val="0"/>
    </font>
    <font>
      <sz val="14"/>
      <name val="Times New Roman"/>
      <family val="1"/>
    </font>
    <font>
      <sz val="20"/>
      <name val="SutonnyMJ"/>
      <family val="0"/>
    </font>
    <font>
      <b/>
      <sz val="16"/>
      <name val="SutonnyMJ"/>
      <family val="0"/>
    </font>
    <font>
      <b/>
      <sz val="30"/>
      <name val="SutonnyMJ"/>
      <family val="0"/>
    </font>
    <font>
      <b/>
      <sz val="14"/>
      <name val="SutonnyMJ"/>
      <family val="0"/>
    </font>
    <font>
      <sz val="14"/>
      <name val="SutonnyMJ"/>
      <family val="0"/>
    </font>
    <font>
      <sz val="18"/>
      <name val="NikoshLightBAN"/>
      <family val="0"/>
    </font>
    <font>
      <b/>
      <sz val="28"/>
      <name val="NikoshLightBAN"/>
      <family val="0"/>
    </font>
    <font>
      <sz val="14"/>
      <name val="AdarshaLipiNormal"/>
      <family val="0"/>
    </font>
    <font>
      <b/>
      <sz val="14"/>
      <color indexed="8"/>
      <name val="AdarshaLipiNormal"/>
      <family val="0"/>
    </font>
    <font>
      <b/>
      <sz val="14"/>
      <color indexed="8"/>
      <name val="AdarshaLipiExp"/>
      <family val="0"/>
    </font>
    <font>
      <sz val="14"/>
      <color indexed="8"/>
      <name val="AdarshaLipiExp"/>
      <family val="0"/>
    </font>
    <font>
      <b/>
      <u val="single"/>
      <sz val="14"/>
      <color indexed="8"/>
      <name val="AdarshaLipiExp"/>
      <family val="0"/>
    </font>
    <font>
      <sz val="14"/>
      <color indexed="8"/>
      <name val="SutonnyMJ"/>
      <family val="0"/>
    </font>
    <font>
      <sz val="14"/>
      <color indexed="8"/>
      <name val="AdarshaLipiNormal"/>
      <family val="0"/>
    </font>
    <font>
      <u val="single"/>
      <sz val="14"/>
      <color indexed="8"/>
      <name val="AdarshaLipiExp"/>
      <family val="0"/>
    </font>
    <font>
      <u val="single"/>
      <sz val="14"/>
      <color indexed="8"/>
      <name val="SutonnyMJ"/>
      <family val="0"/>
    </font>
    <font>
      <sz val="16"/>
      <color indexed="8"/>
      <name val="AdarshaLipiExp"/>
      <family val="0"/>
    </font>
    <font>
      <b/>
      <sz val="16"/>
      <color indexed="8"/>
      <name val="AdarshaLipiExp"/>
      <family val="0"/>
    </font>
    <font>
      <u val="single"/>
      <sz val="16"/>
      <color indexed="8"/>
      <name val="AdarshaLipiExp"/>
      <family val="0"/>
    </font>
    <font>
      <sz val="16"/>
      <color indexed="8"/>
      <name val="AdarshaLipiNormal"/>
      <family val="0"/>
    </font>
    <font>
      <sz val="16"/>
      <color indexed="8"/>
      <name val="Times New Roman"/>
      <family val="1"/>
    </font>
    <font>
      <sz val="16"/>
      <color indexed="8"/>
      <name val="SutonnyMJ"/>
      <family val="0"/>
    </font>
    <font>
      <u val="single"/>
      <sz val="20"/>
      <color indexed="8"/>
      <name val="AdarshaLipiExp"/>
      <family val="0"/>
    </font>
    <font>
      <u val="single"/>
      <sz val="20"/>
      <color indexed="8"/>
      <name val="SutonnyMJ"/>
      <family val="0"/>
    </font>
    <font>
      <sz val="16"/>
      <color indexed="8"/>
      <name val="Calibri"/>
      <family val="2"/>
    </font>
    <font>
      <u val="single"/>
      <sz val="16"/>
      <color indexed="8"/>
      <name val="SutonnyMJ"/>
      <family val="0"/>
    </font>
    <font>
      <b/>
      <sz val="16"/>
      <color indexed="8"/>
      <name val="AdarshaLipiNormal"/>
      <family val="0"/>
    </font>
    <font>
      <b/>
      <u val="single"/>
      <sz val="16"/>
      <color indexed="8"/>
      <name val="AdarshaLipiExp"/>
      <family val="0"/>
    </font>
    <font>
      <b/>
      <u val="single"/>
      <sz val="16"/>
      <color indexed="8"/>
      <name val="SutonnyMJ"/>
      <family val="0"/>
    </font>
    <font>
      <sz val="12"/>
      <color indexed="8"/>
      <name val="AdarshaLipiExp"/>
      <family val="0"/>
    </font>
    <font>
      <b/>
      <u val="single"/>
      <sz val="20"/>
      <color indexed="8"/>
      <name val="SutonnyMJ"/>
      <family val="0"/>
    </font>
    <font>
      <sz val="16"/>
      <color indexed="8"/>
      <name val="NikoshLightBAN"/>
      <family val="0"/>
    </font>
    <font>
      <sz val="18"/>
      <color indexed="8"/>
      <name val="SutonnyMJ"/>
      <family val="0"/>
    </font>
    <font>
      <sz val="18"/>
      <color indexed="8"/>
      <name val="AdarshaLipiExp"/>
      <family val="0"/>
    </font>
    <font>
      <b/>
      <sz val="14"/>
      <color indexed="8"/>
      <name val="SutonnyMJ"/>
      <family val="0"/>
    </font>
    <font>
      <b/>
      <sz val="16"/>
      <color indexed="8"/>
      <name val="SutonnyMJ"/>
      <family val="0"/>
    </font>
    <font>
      <sz val="20"/>
      <color indexed="8"/>
      <name val="SutonnyMJ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30"/>
      <name val="AdarshaLipiExp"/>
      <family val="0"/>
    </font>
    <font>
      <sz val="14"/>
      <color indexed="40"/>
      <name val="AdarshaLipiExp"/>
      <family val="0"/>
    </font>
    <font>
      <sz val="14"/>
      <color indexed="40"/>
      <name val="Times New Roman"/>
      <family val="1"/>
    </font>
    <font>
      <sz val="14"/>
      <color indexed="17"/>
      <name val="AdarshaLipiExp"/>
      <family val="0"/>
    </font>
    <font>
      <sz val="14"/>
      <color indexed="10"/>
      <name val="AdarshaLipiExp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70C0"/>
      <name val="AdarshaLipiExp"/>
      <family val="0"/>
    </font>
    <font>
      <sz val="14"/>
      <color rgb="FF00B0F0"/>
      <name val="AdarshaLipiExp"/>
      <family val="0"/>
    </font>
    <font>
      <sz val="14"/>
      <color rgb="FF00B0F0"/>
      <name val="Times New Roman"/>
      <family val="1"/>
    </font>
    <font>
      <sz val="14"/>
      <color rgb="FF00B050"/>
      <name val="AdarshaLipiExp"/>
      <family val="0"/>
    </font>
    <font>
      <sz val="14"/>
      <color rgb="FFFF0000"/>
      <name val="AdarshaLipiExp"/>
      <family val="0"/>
    </font>
    <font>
      <b/>
      <sz val="14"/>
      <color theme="1"/>
      <name val="SutonnyMJ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10" fillId="0" borderId="21" xfId="0" applyFont="1" applyBorder="1" applyAlignment="1">
      <alignment vertical="center"/>
    </xf>
    <xf numFmtId="2" fontId="10" fillId="0" borderId="14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 wrapText="1"/>
    </xf>
    <xf numFmtId="2" fontId="10" fillId="0" borderId="11" xfId="0" applyNumberFormat="1" applyFont="1" applyBorder="1" applyAlignment="1">
      <alignment horizontal="right" vertical="center" wrapText="1"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/>
    </xf>
    <xf numFmtId="0" fontId="100" fillId="0" borderId="20" xfId="0" applyFont="1" applyBorder="1" applyAlignment="1">
      <alignment vertical="center"/>
    </xf>
    <xf numFmtId="2" fontId="17" fillId="0" borderId="10" xfId="0" applyNumberFormat="1" applyFont="1" applyBorder="1" applyAlignment="1">
      <alignment horizontal="right" vertical="center" wrapText="1"/>
    </xf>
    <xf numFmtId="2" fontId="17" fillId="0" borderId="11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/>
    </xf>
    <xf numFmtId="2" fontId="10" fillId="0" borderId="15" xfId="0" applyNumberFormat="1" applyFont="1" applyBorder="1" applyAlignment="1">
      <alignment horizontal="right" vertical="center"/>
    </xf>
    <xf numFmtId="2" fontId="16" fillId="0" borderId="15" xfId="0" applyNumberFormat="1" applyFont="1" applyBorder="1" applyAlignment="1">
      <alignment horizontal="right" vertical="center"/>
    </xf>
    <xf numFmtId="2" fontId="10" fillId="0" borderId="18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/>
    </xf>
    <xf numFmtId="2" fontId="10" fillId="0" borderId="11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6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0" fillId="0" borderId="22" xfId="0" applyFont="1" applyBorder="1" applyAlignment="1">
      <alignment vertical="center"/>
    </xf>
    <xf numFmtId="0" fontId="17" fillId="0" borderId="2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1" fillId="0" borderId="20" xfId="0" applyFont="1" applyBorder="1" applyAlignment="1">
      <alignment/>
    </xf>
    <xf numFmtId="0" fontId="16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6" fillId="0" borderId="23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8" fillId="0" borderId="16" xfId="0" applyFont="1" applyBorder="1" applyAlignment="1">
      <alignment horizontal="right"/>
    </xf>
    <xf numFmtId="0" fontId="10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6" fillId="0" borderId="16" xfId="0" applyFont="1" applyBorder="1" applyAlignment="1">
      <alignment/>
    </xf>
    <xf numFmtId="0" fontId="10" fillId="0" borderId="17" xfId="0" applyFont="1" applyFill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20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8" xfId="0" applyFont="1" applyBorder="1" applyAlignment="1">
      <alignment/>
    </xf>
    <xf numFmtId="2" fontId="10" fillId="0" borderId="14" xfId="0" applyNumberFormat="1" applyFont="1" applyBorder="1" applyAlignment="1">
      <alignment horizontal="right" vertical="center" wrapText="1"/>
    </xf>
    <xf numFmtId="2" fontId="10" fillId="0" borderId="15" xfId="0" applyNumberFormat="1" applyFont="1" applyBorder="1" applyAlignment="1">
      <alignment horizontal="right" vertical="center" wrapText="1"/>
    </xf>
    <xf numFmtId="0" fontId="10" fillId="0" borderId="25" xfId="0" applyFont="1" applyBorder="1" applyAlignment="1">
      <alignment/>
    </xf>
    <xf numFmtId="0" fontId="17" fillId="0" borderId="26" xfId="0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right" vertical="center" wrapText="1"/>
    </xf>
    <xf numFmtId="2" fontId="17" fillId="0" borderId="28" xfId="0" applyNumberFormat="1" applyFont="1" applyBorder="1" applyAlignment="1">
      <alignment horizontal="right" vertical="center" wrapText="1"/>
    </xf>
    <xf numFmtId="2" fontId="17" fillId="0" borderId="29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0" fontId="101" fillId="0" borderId="25" xfId="0" applyFont="1" applyBorder="1" applyAlignment="1">
      <alignment/>
    </xf>
    <xf numFmtId="2" fontId="17" fillId="0" borderId="27" xfId="0" applyNumberFormat="1" applyFont="1" applyBorder="1" applyAlignment="1">
      <alignment horizontal="right" vertical="top" wrapText="1"/>
    </xf>
    <xf numFmtId="2" fontId="17" fillId="0" borderId="28" xfId="0" applyNumberFormat="1" applyFont="1" applyBorder="1" applyAlignment="1">
      <alignment horizontal="right" vertical="top" wrapText="1"/>
    </xf>
    <xf numFmtId="0" fontId="10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1" fillId="0" borderId="30" xfId="0" applyFont="1" applyBorder="1" applyAlignment="1">
      <alignment horizontal="right" vertical="center"/>
    </xf>
    <xf numFmtId="0" fontId="17" fillId="0" borderId="33" xfId="0" applyFont="1" applyBorder="1" applyAlignment="1">
      <alignment horizontal="center" vertical="center"/>
    </xf>
    <xf numFmtId="0" fontId="101" fillId="0" borderId="25" xfId="0" applyFont="1" applyBorder="1" applyAlignment="1">
      <alignment vertical="center"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0" fillId="0" borderId="34" xfId="0" applyFont="1" applyBorder="1" applyAlignment="1">
      <alignment vertical="center"/>
    </xf>
    <xf numFmtId="0" fontId="16" fillId="0" borderId="28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6" fillId="0" borderId="12" xfId="0" applyFont="1" applyBorder="1" applyAlignment="1">
      <alignment/>
    </xf>
    <xf numFmtId="0" fontId="16" fillId="0" borderId="25" xfId="0" applyFont="1" applyBorder="1" applyAlignment="1">
      <alignment/>
    </xf>
    <xf numFmtId="0" fontId="102" fillId="0" borderId="25" xfId="0" applyFont="1" applyBorder="1" applyAlignment="1">
      <alignment horizontal="right"/>
    </xf>
    <xf numFmtId="0" fontId="10" fillId="0" borderId="13" xfId="0" applyFont="1" applyBorder="1" applyAlignment="1">
      <alignment horizontal="left" vertical="center" wrapText="1"/>
    </xf>
    <xf numFmtId="0" fontId="103" fillId="0" borderId="35" xfId="0" applyFont="1" applyBorder="1" applyAlignment="1">
      <alignment/>
    </xf>
    <xf numFmtId="0" fontId="17" fillId="0" borderId="36" xfId="0" applyFont="1" applyBorder="1" applyAlignment="1">
      <alignment horizontal="center" vertical="center"/>
    </xf>
    <xf numFmtId="0" fontId="103" fillId="0" borderId="25" xfId="0" applyFont="1" applyBorder="1" applyAlignment="1">
      <alignment/>
    </xf>
    <xf numFmtId="2" fontId="10" fillId="0" borderId="28" xfId="0" applyNumberFormat="1" applyFont="1" applyBorder="1" applyAlignment="1">
      <alignment horizontal="right" vertical="center"/>
    </xf>
    <xf numFmtId="0" fontId="104" fillId="0" borderId="25" xfId="0" applyFont="1" applyBorder="1" applyAlignment="1">
      <alignment/>
    </xf>
    <xf numFmtId="0" fontId="10" fillId="0" borderId="27" xfId="0" applyFont="1" applyBorder="1" applyAlignment="1">
      <alignment horizontal="right" vertical="center"/>
    </xf>
    <xf numFmtId="0" fontId="101" fillId="0" borderId="27" xfId="0" applyFont="1" applyBorder="1" applyAlignment="1">
      <alignment horizontal="right" vertical="center"/>
    </xf>
    <xf numFmtId="2" fontId="10" fillId="0" borderId="23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vertical="center"/>
    </xf>
    <xf numFmtId="0" fontId="17" fillId="0" borderId="22" xfId="0" applyFont="1" applyBorder="1" applyAlignment="1">
      <alignment horizontal="left" vertical="center"/>
    </xf>
    <xf numFmtId="0" fontId="17" fillId="0" borderId="20" xfId="0" applyFont="1" applyBorder="1" applyAlignment="1">
      <alignment/>
    </xf>
    <xf numFmtId="0" fontId="101" fillId="0" borderId="35" xfId="0" applyFont="1" applyBorder="1" applyAlignment="1">
      <alignment/>
    </xf>
    <xf numFmtId="2" fontId="17" fillId="0" borderId="37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2" fontId="10" fillId="0" borderId="21" xfId="0" applyNumberFormat="1" applyFont="1" applyBorder="1" applyAlignment="1">
      <alignment horizontal="right" vertical="center"/>
    </xf>
    <xf numFmtId="0" fontId="20" fillId="0" borderId="21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3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35" xfId="0" applyBorder="1" applyAlignment="1">
      <alignment vertical="top"/>
    </xf>
    <xf numFmtId="0" fontId="10" fillId="0" borderId="23" xfId="0" applyFont="1" applyBorder="1" applyAlignment="1">
      <alignment horizontal="center"/>
    </xf>
    <xf numFmtId="0" fontId="10" fillId="0" borderId="35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justify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5" xfId="0" applyBorder="1" applyAlignment="1">
      <alignment/>
    </xf>
    <xf numFmtId="0" fontId="9" fillId="0" borderId="0" xfId="0" applyFont="1" applyAlignment="1">
      <alignment horizontal="center" vertical="top"/>
    </xf>
    <xf numFmtId="2" fontId="16" fillId="0" borderId="18" xfId="0" applyNumberFormat="1" applyFont="1" applyBorder="1" applyAlignment="1">
      <alignment horizontal="right" vertical="center"/>
    </xf>
    <xf numFmtId="0" fontId="26" fillId="0" borderId="22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vertical="center"/>
    </xf>
    <xf numFmtId="0" fontId="10" fillId="0" borderId="35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0" fontId="29" fillId="0" borderId="18" xfId="0" applyFont="1" applyBorder="1" applyAlignment="1">
      <alignment horizontal="justify" vertical="top" wrapText="1"/>
    </xf>
    <xf numFmtId="0" fontId="35" fillId="0" borderId="18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justify" vertical="top" wrapText="1"/>
    </xf>
    <xf numFmtId="0" fontId="29" fillId="0" borderId="24" xfId="0" applyFont="1" applyBorder="1" applyAlignment="1">
      <alignment horizontal="justify" vertical="top" wrapText="1"/>
    </xf>
    <xf numFmtId="0" fontId="29" fillId="0" borderId="19" xfId="0" applyFont="1" applyBorder="1" applyAlignment="1">
      <alignment horizontal="justify" vertical="top" wrapText="1"/>
    </xf>
    <xf numFmtId="0" fontId="29" fillId="0" borderId="19" xfId="0" applyFont="1" applyBorder="1" applyAlignment="1">
      <alignment horizontal="justify" vertical="top" wrapText="1"/>
    </xf>
    <xf numFmtId="0" fontId="30" fillId="0" borderId="24" xfId="0" applyFont="1" applyBorder="1" applyAlignment="1">
      <alignment horizontal="justify" vertical="top" wrapText="1"/>
    </xf>
    <xf numFmtId="0" fontId="33" fillId="0" borderId="24" xfId="0" applyFont="1" applyBorder="1" applyAlignment="1">
      <alignment horizontal="justify" vertical="top" wrapText="1"/>
    </xf>
    <xf numFmtId="0" fontId="33" fillId="0" borderId="15" xfId="0" applyFont="1" applyBorder="1" applyAlignment="1">
      <alignment horizontal="justify" vertical="top" wrapText="1"/>
    </xf>
    <xf numFmtId="0" fontId="33" fillId="0" borderId="15" xfId="0" applyFont="1" applyFill="1" applyBorder="1" applyAlignment="1">
      <alignment horizontal="justify" vertical="top" wrapText="1"/>
    </xf>
    <xf numFmtId="0" fontId="29" fillId="0" borderId="24" xfId="0" applyFont="1" applyFill="1" applyBorder="1" applyAlignment="1">
      <alignment vertical="top" wrapText="1"/>
    </xf>
    <xf numFmtId="0" fontId="32" fillId="0" borderId="19" xfId="0" applyFont="1" applyBorder="1" applyAlignment="1">
      <alignment horizontal="justify" vertical="top" wrapText="1"/>
    </xf>
    <xf numFmtId="0" fontId="35" fillId="0" borderId="19" xfId="0" applyFont="1" applyBorder="1" applyAlignment="1">
      <alignment horizontal="justify" vertical="top" wrapText="1"/>
    </xf>
    <xf numFmtId="0" fontId="29" fillId="0" borderId="11" xfId="0" applyFont="1" applyBorder="1" applyAlignment="1">
      <alignment horizontal="justify" vertical="top" wrapText="1"/>
    </xf>
    <xf numFmtId="0" fontId="28" fillId="0" borderId="11" xfId="0" applyFont="1" applyBorder="1" applyAlignment="1">
      <alignment horizontal="right" wrapText="1"/>
    </xf>
    <xf numFmtId="2" fontId="31" fillId="0" borderId="18" xfId="0" applyNumberFormat="1" applyFont="1" applyBorder="1" applyAlignment="1">
      <alignment vertical="top" wrapText="1"/>
    </xf>
    <xf numFmtId="2" fontId="31" fillId="0" borderId="10" xfId="0" applyNumberFormat="1" applyFont="1" applyBorder="1" applyAlignment="1">
      <alignment vertical="top" wrapText="1"/>
    </xf>
    <xf numFmtId="0" fontId="105" fillId="0" borderId="10" xfId="0" applyFont="1" applyBorder="1" applyAlignment="1">
      <alignment horizontal="center" vertical="justify"/>
    </xf>
    <xf numFmtId="0" fontId="36" fillId="0" borderId="10" xfId="0" applyFont="1" applyBorder="1" applyAlignment="1">
      <alignment vertical="top" wrapText="1"/>
    </xf>
    <xf numFmtId="0" fontId="36" fillId="0" borderId="14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35" fillId="0" borderId="11" xfId="0" applyFont="1" applyBorder="1" applyAlignment="1">
      <alignment horizontal="center" vertical="top" wrapText="1"/>
    </xf>
    <xf numFmtId="0" fontId="37" fillId="0" borderId="14" xfId="0" applyFont="1" applyBorder="1" applyAlignment="1">
      <alignment vertical="top" wrapText="1"/>
    </xf>
    <xf numFmtId="2" fontId="29" fillId="0" borderId="14" xfId="0" applyNumberFormat="1" applyFont="1" applyBorder="1" applyAlignment="1">
      <alignment vertical="top" wrapText="1"/>
    </xf>
    <xf numFmtId="0" fontId="38" fillId="0" borderId="18" xfId="0" applyFont="1" applyBorder="1" applyAlignment="1">
      <alignment vertical="top" wrapText="1"/>
    </xf>
    <xf numFmtId="0" fontId="29" fillId="0" borderId="18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2" fontId="29" fillId="0" borderId="21" xfId="0" applyNumberFormat="1" applyFont="1" applyBorder="1" applyAlignment="1">
      <alignment horizontal="right" vertical="top" wrapText="1"/>
    </xf>
    <xf numFmtId="0" fontId="35" fillId="0" borderId="18" xfId="0" applyFont="1" applyBorder="1" applyAlignment="1">
      <alignment vertical="top" wrapText="1"/>
    </xf>
    <xf numFmtId="0" fontId="37" fillId="0" borderId="14" xfId="0" applyFont="1" applyBorder="1" applyAlignment="1">
      <alignment horizontal="left" vertical="top" wrapText="1"/>
    </xf>
    <xf numFmtId="0" fontId="35" fillId="0" borderId="23" xfId="0" applyFont="1" applyBorder="1" applyAlignment="1">
      <alignment vertical="top" wrapText="1"/>
    </xf>
    <xf numFmtId="0" fontId="29" fillId="0" borderId="23" xfId="0" applyFont="1" applyBorder="1" applyAlignment="1">
      <alignment vertical="top" wrapText="1"/>
    </xf>
    <xf numFmtId="0" fontId="35" fillId="0" borderId="14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left" vertical="top" wrapText="1"/>
    </xf>
    <xf numFmtId="2" fontId="29" fillId="0" borderId="14" xfId="0" applyNumberFormat="1" applyFont="1" applyBorder="1" applyAlignment="1">
      <alignment horizontal="right" vertical="top" wrapText="1"/>
    </xf>
    <xf numFmtId="0" fontId="35" fillId="0" borderId="18" xfId="0" applyFont="1" applyBorder="1" applyAlignment="1">
      <alignment horizontal="center" vertical="top" wrapText="1"/>
    </xf>
    <xf numFmtId="0" fontId="31" fillId="0" borderId="16" xfId="0" applyFont="1" applyBorder="1" applyAlignment="1">
      <alignment vertical="justify"/>
    </xf>
    <xf numFmtId="2" fontId="29" fillId="0" borderId="18" xfId="0" applyNumberFormat="1" applyFont="1" applyBorder="1" applyAlignment="1">
      <alignment horizontal="right" vertical="top" wrapText="1"/>
    </xf>
    <xf numFmtId="0" fontId="35" fillId="0" borderId="19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justify"/>
    </xf>
    <xf numFmtId="2" fontId="29" fillId="0" borderId="23" xfId="0" applyNumberFormat="1" applyFont="1" applyBorder="1" applyAlignment="1">
      <alignment vertical="top" wrapText="1"/>
    </xf>
    <xf numFmtId="0" fontId="35" fillId="0" borderId="10" xfId="0" applyFont="1" applyBorder="1" applyAlignment="1">
      <alignment horizontal="justify" vertical="top" wrapText="1"/>
    </xf>
    <xf numFmtId="2" fontId="29" fillId="0" borderId="13" xfId="0" applyNumberFormat="1" applyFont="1" applyBorder="1" applyAlignment="1">
      <alignment horizontal="right" vertical="top" wrapText="1"/>
    </xf>
    <xf numFmtId="0" fontId="40" fillId="0" borderId="13" xfId="0" applyFont="1" applyBorder="1" applyAlignment="1">
      <alignment vertical="justify"/>
    </xf>
    <xf numFmtId="0" fontId="40" fillId="0" borderId="17" xfId="0" applyFont="1" applyBorder="1" applyAlignment="1">
      <alignment vertical="justify"/>
    </xf>
    <xf numFmtId="0" fontId="37" fillId="0" borderId="23" xfId="0" applyFont="1" applyBorder="1" applyAlignment="1">
      <alignment horizontal="justify" vertical="top" wrapText="1"/>
    </xf>
    <xf numFmtId="0" fontId="37" fillId="0" borderId="14" xfId="0" applyFont="1" applyBorder="1" applyAlignment="1">
      <alignment horizontal="justify" vertical="top" wrapText="1"/>
    </xf>
    <xf numFmtId="2" fontId="29" fillId="0" borderId="21" xfId="0" applyNumberFormat="1" applyFont="1" applyBorder="1" applyAlignment="1">
      <alignment horizontal="center" vertical="top" wrapText="1"/>
    </xf>
    <xf numFmtId="0" fontId="40" fillId="0" borderId="23" xfId="0" applyFont="1" applyBorder="1" applyAlignment="1">
      <alignment vertical="justify"/>
    </xf>
    <xf numFmtId="0" fontId="40" fillId="0" borderId="10" xfId="0" applyFont="1" applyBorder="1" applyAlignment="1">
      <alignment horizontal="justify" vertical="top" wrapText="1"/>
    </xf>
    <xf numFmtId="0" fontId="35" fillId="0" borderId="18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justify" vertical="top" wrapText="1"/>
    </xf>
    <xf numFmtId="0" fontId="38" fillId="0" borderId="18" xfId="0" applyFont="1" applyBorder="1" applyAlignment="1">
      <alignment horizontal="justify" vertical="top" wrapText="1"/>
    </xf>
    <xf numFmtId="0" fontId="29" fillId="0" borderId="18" xfId="0" applyFont="1" applyBorder="1" applyAlignment="1">
      <alignment wrapText="1"/>
    </xf>
    <xf numFmtId="0" fontId="40" fillId="0" borderId="11" xfId="0" applyFont="1" applyBorder="1" applyAlignment="1">
      <alignment horizontal="center" vertical="top" wrapText="1"/>
    </xf>
    <xf numFmtId="2" fontId="29" fillId="0" borderId="21" xfId="0" applyNumberFormat="1" applyFont="1" applyBorder="1" applyAlignment="1">
      <alignment horizontal="right" wrapText="1"/>
    </xf>
    <xf numFmtId="0" fontId="35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right" wrapText="1"/>
    </xf>
    <xf numFmtId="2" fontId="29" fillId="0" borderId="10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2" fontId="29" fillId="0" borderId="13" xfId="0" applyNumberFormat="1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31" fillId="0" borderId="18" xfId="0" applyFont="1" applyBorder="1" applyAlignment="1">
      <alignment horizontal="justify" vertical="top"/>
    </xf>
    <xf numFmtId="0" fontId="40" fillId="0" borderId="14" xfId="0" applyFont="1" applyBorder="1" applyAlignment="1">
      <alignment horizontal="justify" vertical="top" wrapText="1"/>
    </xf>
    <xf numFmtId="0" fontId="40" fillId="0" borderId="23" xfId="0" applyFont="1" applyBorder="1" applyAlignment="1">
      <alignment horizontal="justify" vertical="top" wrapText="1"/>
    </xf>
    <xf numFmtId="0" fontId="35" fillId="0" borderId="14" xfId="0" applyFont="1" applyBorder="1" applyAlignment="1">
      <alignment horizontal="justify" vertical="top" wrapText="1"/>
    </xf>
    <xf numFmtId="2" fontId="29" fillId="0" borderId="22" xfId="0" applyNumberFormat="1" applyFont="1" applyBorder="1" applyAlignment="1">
      <alignment vertical="top" wrapText="1"/>
    </xf>
    <xf numFmtId="0" fontId="29" fillId="0" borderId="18" xfId="0" applyFont="1" applyBorder="1" applyAlignment="1">
      <alignment horizontal="justify" vertical="top"/>
    </xf>
    <xf numFmtId="0" fontId="37" fillId="0" borderId="23" xfId="0" applyFont="1" applyBorder="1" applyAlignment="1">
      <alignment vertical="top" wrapText="1"/>
    </xf>
    <xf numFmtId="0" fontId="40" fillId="0" borderId="14" xfId="0" applyFont="1" applyBorder="1" applyAlignment="1">
      <alignment vertical="justify"/>
    </xf>
    <xf numFmtId="2" fontId="29" fillId="0" borderId="10" xfId="0" applyNumberFormat="1" applyFont="1" applyBorder="1" applyAlignment="1">
      <alignment vertical="top" wrapText="1"/>
    </xf>
    <xf numFmtId="2" fontId="35" fillId="0" borderId="14" xfId="0" applyNumberFormat="1" applyFont="1" applyBorder="1" applyAlignment="1">
      <alignment vertical="top" wrapText="1"/>
    </xf>
    <xf numFmtId="0" fontId="35" fillId="0" borderId="23" xfId="0" applyFont="1" applyBorder="1" applyAlignment="1">
      <alignment horizontal="justify" vertical="top" wrapText="1"/>
    </xf>
    <xf numFmtId="0" fontId="35" fillId="0" borderId="18" xfId="0" applyFont="1" applyBorder="1" applyAlignment="1">
      <alignment horizontal="justify" vertical="top" wrapText="1"/>
    </xf>
    <xf numFmtId="0" fontId="37" fillId="0" borderId="14" xfId="0" applyFont="1" applyFill="1" applyBorder="1" applyAlignment="1">
      <alignment horizontal="justify" vertical="top" wrapText="1"/>
    </xf>
    <xf numFmtId="0" fontId="35" fillId="0" borderId="23" xfId="0" applyFont="1" applyFill="1" applyBorder="1" applyAlignment="1">
      <alignment vertical="top" wrapText="1"/>
    </xf>
    <xf numFmtId="2" fontId="35" fillId="0" borderId="13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center" wrapText="1"/>
    </xf>
    <xf numFmtId="2" fontId="45" fillId="0" borderId="10" xfId="0" applyNumberFormat="1" applyFont="1" applyBorder="1" applyAlignment="1">
      <alignment horizontal="right" vertical="top" wrapText="1"/>
    </xf>
    <xf numFmtId="2" fontId="28" fillId="0" borderId="10" xfId="0" applyNumberFormat="1" applyFont="1" applyBorder="1" applyAlignment="1">
      <alignment horizontal="right" vertical="top" wrapText="1"/>
    </xf>
    <xf numFmtId="0" fontId="48" fillId="0" borderId="0" xfId="0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2" fontId="35" fillId="0" borderId="21" xfId="0" applyNumberFormat="1" applyFont="1" applyBorder="1" applyAlignment="1">
      <alignment horizontal="right" vertical="top" wrapText="1"/>
    </xf>
    <xf numFmtId="0" fontId="35" fillId="0" borderId="10" xfId="0" applyFont="1" applyBorder="1" applyAlignment="1">
      <alignment horizontal="left" vertical="top" wrapText="1"/>
    </xf>
    <xf numFmtId="2" fontId="35" fillId="0" borderId="13" xfId="0" applyNumberFormat="1" applyFont="1" applyBorder="1" applyAlignment="1">
      <alignment horizontal="right" vertical="top" wrapText="1"/>
    </xf>
    <xf numFmtId="0" fontId="50" fillId="0" borderId="15" xfId="0" applyFont="1" applyBorder="1" applyAlignment="1">
      <alignment vertical="top" wrapText="1"/>
    </xf>
    <xf numFmtId="2" fontId="35" fillId="0" borderId="14" xfId="0" applyNumberFormat="1" applyFont="1" applyBorder="1" applyAlignment="1">
      <alignment horizontal="right" vertical="top" wrapText="1"/>
    </xf>
    <xf numFmtId="0" fontId="40" fillId="0" borderId="24" xfId="0" applyFont="1" applyBorder="1" applyAlignment="1">
      <alignment vertical="top" wrapText="1"/>
    </xf>
    <xf numFmtId="2" fontId="35" fillId="0" borderId="23" xfId="0" applyNumberFormat="1" applyFont="1" applyBorder="1" applyAlignment="1">
      <alignment horizontal="right" vertical="top" wrapText="1"/>
    </xf>
    <xf numFmtId="0" fontId="40" fillId="0" borderId="18" xfId="0" applyFont="1" applyBorder="1" applyAlignment="1">
      <alignment vertical="justify" wrapText="1"/>
    </xf>
    <xf numFmtId="2" fontId="35" fillId="0" borderId="18" xfId="0" applyNumberFormat="1" applyFont="1" applyBorder="1" applyAlignment="1">
      <alignment horizontal="right" vertical="top" wrapText="1"/>
    </xf>
    <xf numFmtId="2" fontId="35" fillId="0" borderId="23" xfId="0" applyNumberFormat="1" applyFont="1" applyBorder="1" applyAlignment="1">
      <alignment vertical="top" wrapText="1"/>
    </xf>
    <xf numFmtId="2" fontId="35" fillId="0" borderId="21" xfId="0" applyNumberFormat="1" applyFont="1" applyBorder="1" applyAlignment="1">
      <alignment horizontal="center" vertical="top" wrapText="1"/>
    </xf>
    <xf numFmtId="0" fontId="51" fillId="0" borderId="18" xfId="0" applyFont="1" applyBorder="1" applyAlignment="1">
      <alignment horizontal="left" vertical="top" wrapText="1"/>
    </xf>
    <xf numFmtId="0" fontId="35" fillId="0" borderId="18" xfId="0" applyFont="1" applyBorder="1" applyAlignment="1">
      <alignment wrapText="1"/>
    </xf>
    <xf numFmtId="2" fontId="35" fillId="0" borderId="21" xfId="0" applyNumberFormat="1" applyFont="1" applyBorder="1" applyAlignment="1">
      <alignment horizontal="right" wrapText="1"/>
    </xf>
    <xf numFmtId="2" fontId="45" fillId="0" borderId="10" xfId="0" applyNumberFormat="1" applyFont="1" applyBorder="1" applyAlignment="1">
      <alignment horizontal="right" wrapText="1"/>
    </xf>
    <xf numFmtId="2" fontId="35" fillId="0" borderId="10" xfId="0" applyNumberFormat="1" applyFont="1" applyBorder="1" applyAlignment="1">
      <alignment horizontal="right" vertical="top" wrapText="1"/>
    </xf>
    <xf numFmtId="0" fontId="10" fillId="0" borderId="2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52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2" fontId="40" fillId="0" borderId="10" xfId="0" applyNumberFormat="1" applyFont="1" applyBorder="1" applyAlignment="1">
      <alignment horizontal="right" vertical="top" wrapText="1"/>
    </xf>
    <xf numFmtId="0" fontId="35" fillId="0" borderId="21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2" fontId="54" fillId="0" borderId="10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top"/>
    </xf>
    <xf numFmtId="0" fontId="31" fillId="0" borderId="18" xfId="0" applyFont="1" applyBorder="1" applyAlignment="1">
      <alignment horizontal="center" vertical="top"/>
    </xf>
    <xf numFmtId="0" fontId="31" fillId="0" borderId="18" xfId="0" applyFont="1" applyBorder="1" applyAlignment="1">
      <alignment vertical="justify"/>
    </xf>
    <xf numFmtId="2" fontId="31" fillId="0" borderId="18" xfId="0" applyNumberFormat="1" applyFont="1" applyBorder="1" applyAlignment="1">
      <alignment horizontal="right" vertical="top"/>
    </xf>
    <xf numFmtId="0" fontId="56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vertical="justify"/>
    </xf>
    <xf numFmtId="2" fontId="31" fillId="0" borderId="10" xfId="0" applyNumberFormat="1" applyFont="1" applyBorder="1" applyAlignment="1">
      <alignment horizontal="right" vertical="top"/>
    </xf>
    <xf numFmtId="0" fontId="56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31" fillId="0" borderId="0" xfId="0" applyFont="1" applyAlignment="1">
      <alignment horizontal="right"/>
    </xf>
    <xf numFmtId="0" fontId="9" fillId="0" borderId="35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0" fillId="0" borderId="14" xfId="0" applyFont="1" applyBorder="1" applyAlignment="1">
      <alignment horizontal="center" vertical="justify" wrapText="1"/>
    </xf>
    <xf numFmtId="0" fontId="10" fillId="0" borderId="18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29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5" fillId="0" borderId="11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justify" vertical="top" wrapText="1"/>
    </xf>
    <xf numFmtId="0" fontId="40" fillId="0" borderId="23" xfId="0" applyFont="1" applyBorder="1" applyAlignment="1">
      <alignment horizontal="justify" vertical="top" wrapText="1"/>
    </xf>
    <xf numFmtId="0" fontId="41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justify" vertical="top" wrapText="1"/>
    </xf>
    <xf numFmtId="0" fontId="35" fillId="0" borderId="18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0" fillId="0" borderId="15" xfId="0" applyFont="1" applyBorder="1" applyAlignment="1">
      <alignment horizontal="center" vertical="top" wrapText="1"/>
    </xf>
    <xf numFmtId="0" fontId="40" fillId="0" borderId="24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6" fillId="0" borderId="1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20" xfId="0" applyFont="1" applyBorder="1" applyAlignment="1">
      <alignment horizontal="left" vertical="top" wrapText="1"/>
    </xf>
    <xf numFmtId="0" fontId="50" fillId="0" borderId="21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right" vertical="top" wrapText="1"/>
    </xf>
    <xf numFmtId="0" fontId="54" fillId="0" borderId="20" xfId="0" applyFont="1" applyBorder="1" applyAlignment="1">
      <alignment horizontal="right" vertical="top" wrapText="1"/>
    </xf>
    <xf numFmtId="0" fontId="54" fillId="0" borderId="21" xfId="0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YEARS%20AVERAGE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POSE%20BUDGET-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(Rev.)"/>
      <sheetName val="EXP (Rev.)"/>
      <sheetName val="Income (Pro.)"/>
      <sheetName val="EXP (Pro.)"/>
    </sheetNames>
    <sheetDataSet>
      <sheetData sheetId="0">
        <row r="7">
          <cell r="H7">
            <v>189696</v>
          </cell>
        </row>
        <row r="8">
          <cell r="H8">
            <v>96000</v>
          </cell>
        </row>
        <row r="9">
          <cell r="H9">
            <v>156000</v>
          </cell>
        </row>
        <row r="11">
          <cell r="H11">
            <v>15000</v>
          </cell>
        </row>
        <row r="12">
          <cell r="H12">
            <v>0</v>
          </cell>
        </row>
        <row r="14">
          <cell r="H14">
            <v>918920</v>
          </cell>
        </row>
        <row r="15">
          <cell r="H15">
            <v>641304</v>
          </cell>
        </row>
        <row r="16">
          <cell r="H16">
            <v>385119</v>
          </cell>
        </row>
        <row r="17">
          <cell r="H17">
            <v>10000</v>
          </cell>
        </row>
        <row r="18">
          <cell r="H18">
            <v>7653250</v>
          </cell>
        </row>
        <row r="19">
          <cell r="H19">
            <v>1240720</v>
          </cell>
        </row>
        <row r="20">
          <cell r="H20">
            <v>1093125</v>
          </cell>
        </row>
        <row r="21">
          <cell r="H21">
            <v>132800</v>
          </cell>
        </row>
        <row r="22">
          <cell r="H22">
            <v>897600</v>
          </cell>
        </row>
        <row r="23">
          <cell r="H23">
            <v>132000</v>
          </cell>
        </row>
        <row r="24">
          <cell r="H24">
            <v>1163300</v>
          </cell>
        </row>
        <row r="25">
          <cell r="H25">
            <v>163200</v>
          </cell>
        </row>
        <row r="26">
          <cell r="H26">
            <v>3000</v>
          </cell>
        </row>
        <row r="27">
          <cell r="H27">
            <v>596989</v>
          </cell>
        </row>
        <row r="28">
          <cell r="H28">
            <v>46000</v>
          </cell>
        </row>
        <row r="29">
          <cell r="H29">
            <v>222000</v>
          </cell>
        </row>
        <row r="30">
          <cell r="H30">
            <v>15000</v>
          </cell>
        </row>
        <row r="31">
          <cell r="H31">
            <v>200000</v>
          </cell>
        </row>
        <row r="32">
          <cell r="H32">
            <v>630000</v>
          </cell>
        </row>
        <row r="33">
          <cell r="H33">
            <v>3299313</v>
          </cell>
        </row>
        <row r="35">
          <cell r="H35">
            <v>6000</v>
          </cell>
        </row>
        <row r="36">
          <cell r="H36">
            <v>1405000</v>
          </cell>
        </row>
        <row r="37">
          <cell r="H37">
            <v>5439700</v>
          </cell>
        </row>
        <row r="39">
          <cell r="H39">
            <v>45665000</v>
          </cell>
        </row>
        <row r="40">
          <cell r="H40">
            <v>11025000</v>
          </cell>
        </row>
        <row r="42">
          <cell r="H42">
            <v>15000</v>
          </cell>
        </row>
        <row r="46">
          <cell r="H46">
            <v>25684602</v>
          </cell>
        </row>
      </sheetData>
      <sheetData sheetId="1">
        <row r="6">
          <cell r="H6">
            <v>200625</v>
          </cell>
        </row>
        <row r="7">
          <cell r="H7">
            <v>30000</v>
          </cell>
        </row>
        <row r="8">
          <cell r="H8">
            <v>200000</v>
          </cell>
        </row>
        <row r="10">
          <cell r="H10">
            <v>1949066</v>
          </cell>
        </row>
        <row r="11">
          <cell r="H11">
            <v>30000</v>
          </cell>
        </row>
        <row r="12">
          <cell r="H12">
            <v>100000</v>
          </cell>
        </row>
        <row r="15">
          <cell r="H15">
            <v>123800</v>
          </cell>
        </row>
        <row r="16">
          <cell r="H16">
            <v>10000</v>
          </cell>
        </row>
        <row r="18">
          <cell r="H18">
            <v>0</v>
          </cell>
        </row>
        <row r="19">
          <cell r="H19">
            <v>396400</v>
          </cell>
        </row>
        <row r="20">
          <cell r="H20">
            <v>0</v>
          </cell>
        </row>
        <row r="21">
          <cell r="H21">
            <v>4524014</v>
          </cell>
        </row>
        <row r="23">
          <cell r="H23">
            <v>400000</v>
          </cell>
        </row>
        <row r="24">
          <cell r="H24">
            <v>600000</v>
          </cell>
        </row>
        <row r="26">
          <cell r="H26">
            <v>552484</v>
          </cell>
        </row>
        <row r="27">
          <cell r="H27">
            <v>20000</v>
          </cell>
        </row>
        <row r="30">
          <cell r="H30">
            <v>1702076</v>
          </cell>
        </row>
        <row r="31">
          <cell r="H31">
            <v>2000000</v>
          </cell>
        </row>
        <row r="33">
          <cell r="H33">
            <v>160530</v>
          </cell>
        </row>
        <row r="34">
          <cell r="H34">
            <v>10000</v>
          </cell>
        </row>
        <row r="36">
          <cell r="H36">
            <v>160770</v>
          </cell>
        </row>
        <row r="37">
          <cell r="H37">
            <v>3000</v>
          </cell>
        </row>
        <row r="39">
          <cell r="H39">
            <v>1620753</v>
          </cell>
        </row>
        <row r="40">
          <cell r="H40">
            <v>80000</v>
          </cell>
        </row>
        <row r="42">
          <cell r="H42">
            <v>135684</v>
          </cell>
        </row>
        <row r="43">
          <cell r="H43">
            <v>10000</v>
          </cell>
        </row>
        <row r="46">
          <cell r="H46">
            <v>207570</v>
          </cell>
        </row>
        <row r="47">
          <cell r="H47">
            <v>100000</v>
          </cell>
        </row>
        <row r="48">
          <cell r="H48">
            <v>0</v>
          </cell>
        </row>
        <row r="49">
          <cell r="H49">
            <v>50000</v>
          </cell>
        </row>
        <row r="51">
          <cell r="H51">
            <v>25000</v>
          </cell>
        </row>
        <row r="52">
          <cell r="H52">
            <v>1470402</v>
          </cell>
        </row>
        <row r="53">
          <cell r="H53">
            <v>40000</v>
          </cell>
        </row>
        <row r="55">
          <cell r="H55">
            <v>106308</v>
          </cell>
        </row>
        <row r="56">
          <cell r="H56">
            <v>40000</v>
          </cell>
        </row>
        <row r="60">
          <cell r="H60">
            <v>630000</v>
          </cell>
        </row>
        <row r="63">
          <cell r="H63">
            <v>3299313</v>
          </cell>
        </row>
        <row r="64">
          <cell r="H64">
            <v>170244</v>
          </cell>
        </row>
        <row r="65">
          <cell r="H65">
            <v>10000</v>
          </cell>
        </row>
        <row r="68">
          <cell r="H68">
            <v>21254129</v>
          </cell>
        </row>
        <row r="69">
          <cell r="H69">
            <v>277000</v>
          </cell>
        </row>
        <row r="70">
          <cell r="H70">
            <v>0</v>
          </cell>
        </row>
        <row r="71">
          <cell r="H71">
            <v>250000</v>
          </cell>
        </row>
        <row r="73">
          <cell r="H73">
            <v>7958065</v>
          </cell>
        </row>
        <row r="74">
          <cell r="H74">
            <v>60000</v>
          </cell>
        </row>
        <row r="75">
          <cell r="H75">
            <v>2500883</v>
          </cell>
        </row>
        <row r="76">
          <cell r="H76">
            <v>250000</v>
          </cell>
        </row>
        <row r="78">
          <cell r="H78">
            <v>3432137</v>
          </cell>
        </row>
        <row r="79">
          <cell r="H79">
            <v>42000</v>
          </cell>
        </row>
        <row r="80">
          <cell r="H80">
            <v>0</v>
          </cell>
        </row>
        <row r="81">
          <cell r="H81">
            <v>100000</v>
          </cell>
        </row>
        <row r="83">
          <cell r="H83">
            <v>333848</v>
          </cell>
        </row>
        <row r="84">
          <cell r="H84">
            <v>5000</v>
          </cell>
        </row>
        <row r="85">
          <cell r="H85">
            <v>50000</v>
          </cell>
        </row>
        <row r="87">
          <cell r="H87">
            <v>8631775</v>
          </cell>
        </row>
        <row r="88">
          <cell r="H88">
            <v>140233</v>
          </cell>
        </row>
        <row r="89">
          <cell r="H89">
            <v>500032</v>
          </cell>
        </row>
        <row r="90">
          <cell r="H90">
            <v>250000</v>
          </cell>
        </row>
        <row r="92">
          <cell r="H92">
            <v>740922</v>
          </cell>
        </row>
        <row r="93">
          <cell r="H93">
            <v>10000</v>
          </cell>
        </row>
        <row r="94">
          <cell r="H94">
            <v>50000</v>
          </cell>
        </row>
        <row r="97">
          <cell r="H97">
            <v>7000000</v>
          </cell>
        </row>
        <row r="98">
          <cell r="H98">
            <v>10000</v>
          </cell>
        </row>
        <row r="99">
          <cell r="H99">
            <v>10000</v>
          </cell>
        </row>
        <row r="100">
          <cell r="H100">
            <v>10000</v>
          </cell>
        </row>
        <row r="102">
          <cell r="H102">
            <v>100000</v>
          </cell>
        </row>
        <row r="103">
          <cell r="H103">
            <v>90000</v>
          </cell>
        </row>
        <row r="104">
          <cell r="H104">
            <v>1000</v>
          </cell>
        </row>
        <row r="105">
          <cell r="H105">
            <v>50000</v>
          </cell>
        </row>
        <row r="106">
          <cell r="H106">
            <v>19000</v>
          </cell>
        </row>
        <row r="107">
          <cell r="H107">
            <v>40000</v>
          </cell>
        </row>
        <row r="108">
          <cell r="H108">
            <v>0</v>
          </cell>
        </row>
        <row r="110">
          <cell r="H110">
            <v>172044</v>
          </cell>
        </row>
        <row r="111">
          <cell r="H111">
            <v>20000</v>
          </cell>
        </row>
        <row r="113">
          <cell r="H113">
            <v>500000</v>
          </cell>
        </row>
        <row r="116">
          <cell r="H116">
            <v>1029000</v>
          </cell>
        </row>
        <row r="118">
          <cell r="H118">
            <v>32085531</v>
          </cell>
        </row>
      </sheetData>
      <sheetData sheetId="2">
        <row r="7">
          <cell r="E7">
            <v>200151.33333333334</v>
          </cell>
          <cell r="F7">
            <v>363179</v>
          </cell>
          <cell r="G7">
            <v>189696</v>
          </cell>
          <cell r="H7">
            <v>189696</v>
          </cell>
          <cell r="I7">
            <v>185426</v>
          </cell>
        </row>
        <row r="8">
          <cell r="E8">
            <v>88933.33333333333</v>
          </cell>
          <cell r="F8">
            <v>155000</v>
          </cell>
          <cell r="G8">
            <v>96000</v>
          </cell>
          <cell r="H8">
            <v>96000</v>
          </cell>
          <cell r="I8">
            <v>90400</v>
          </cell>
        </row>
        <row r="9">
          <cell r="E9">
            <v>216219.33333333334</v>
          </cell>
          <cell r="F9">
            <v>300748</v>
          </cell>
          <cell r="G9">
            <v>156000</v>
          </cell>
          <cell r="H9">
            <v>156000</v>
          </cell>
          <cell r="I9">
            <v>265788</v>
          </cell>
        </row>
        <row r="11">
          <cell r="E11">
            <v>26591.666666666668</v>
          </cell>
          <cell r="F11">
            <v>15100</v>
          </cell>
          <cell r="G11">
            <v>15000</v>
          </cell>
          <cell r="H11">
            <v>15000</v>
          </cell>
          <cell r="I11">
            <v>15000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E14">
            <v>1502614.8333333333</v>
          </cell>
          <cell r="F14">
            <v>1059620</v>
          </cell>
          <cell r="G14">
            <v>879120</v>
          </cell>
          <cell r="H14">
            <v>918920</v>
          </cell>
          <cell r="I14">
            <v>892212</v>
          </cell>
        </row>
        <row r="15">
          <cell r="E15">
            <v>804125</v>
          </cell>
          <cell r="F15">
            <v>1039074</v>
          </cell>
          <cell r="G15">
            <v>641304</v>
          </cell>
          <cell r="H15">
            <v>641304</v>
          </cell>
          <cell r="I15">
            <v>1160736</v>
          </cell>
        </row>
        <row r="16">
          <cell r="E16">
            <v>498257</v>
          </cell>
          <cell r="F16">
            <v>620326</v>
          </cell>
          <cell r="G16">
            <v>658800</v>
          </cell>
          <cell r="H16">
            <v>385119</v>
          </cell>
          <cell r="I16">
            <v>309120</v>
          </cell>
        </row>
        <row r="17">
          <cell r="E17">
            <v>4010</v>
          </cell>
          <cell r="F17">
            <v>7080</v>
          </cell>
          <cell r="G17">
            <v>10000</v>
          </cell>
          <cell r="H17">
            <v>10000</v>
          </cell>
          <cell r="I17">
            <v>10000</v>
          </cell>
        </row>
        <row r="18">
          <cell r="E18">
            <v>6497267.666666667</v>
          </cell>
          <cell r="F18">
            <v>7410465</v>
          </cell>
          <cell r="G18">
            <v>7653250</v>
          </cell>
          <cell r="H18">
            <v>7653250</v>
          </cell>
          <cell r="I18">
            <v>7306250</v>
          </cell>
        </row>
        <row r="19">
          <cell r="E19">
            <v>563413.3333333334</v>
          </cell>
          <cell r="F19">
            <v>1316800</v>
          </cell>
          <cell r="G19">
            <v>1240720</v>
          </cell>
          <cell r="H19">
            <v>1240720</v>
          </cell>
          <cell r="I19">
            <v>1240720</v>
          </cell>
        </row>
        <row r="20">
          <cell r="E20">
            <v>1138228.1666666667</v>
          </cell>
          <cell r="F20">
            <v>1409864</v>
          </cell>
          <cell r="G20">
            <v>1093125</v>
          </cell>
          <cell r="H20">
            <v>1093125</v>
          </cell>
          <cell r="I20">
            <v>1115250</v>
          </cell>
        </row>
        <row r="21">
          <cell r="E21">
            <v>120143</v>
          </cell>
          <cell r="F21">
            <v>132170</v>
          </cell>
          <cell r="G21">
            <v>132800</v>
          </cell>
          <cell r="H21">
            <v>132800</v>
          </cell>
          <cell r="I21">
            <v>132000</v>
          </cell>
        </row>
        <row r="22">
          <cell r="E22">
            <v>579422.3333333334</v>
          </cell>
          <cell r="F22">
            <v>801465</v>
          </cell>
          <cell r="G22">
            <v>897600</v>
          </cell>
          <cell r="H22">
            <v>897600</v>
          </cell>
          <cell r="I22">
            <v>897600</v>
          </cell>
        </row>
        <row r="23">
          <cell r="E23">
            <v>79946.66666666667</v>
          </cell>
          <cell r="F23">
            <v>126900</v>
          </cell>
          <cell r="G23">
            <v>132000</v>
          </cell>
          <cell r="H23">
            <v>132000</v>
          </cell>
          <cell r="I23">
            <v>132000</v>
          </cell>
        </row>
        <row r="24">
          <cell r="E24">
            <v>1143361</v>
          </cell>
          <cell r="F24">
            <v>1217023</v>
          </cell>
          <cell r="G24">
            <v>1163300</v>
          </cell>
          <cell r="H24">
            <v>1163300</v>
          </cell>
          <cell r="I24">
            <v>1342350</v>
          </cell>
        </row>
        <row r="25">
          <cell r="E25">
            <v>164589.66666666666</v>
          </cell>
          <cell r="F25">
            <v>162800</v>
          </cell>
          <cell r="G25">
            <v>163200</v>
          </cell>
          <cell r="H25">
            <v>163200</v>
          </cell>
          <cell r="I25">
            <v>184000</v>
          </cell>
        </row>
        <row r="26">
          <cell r="E26">
            <v>2126</v>
          </cell>
          <cell r="F26">
            <v>2932</v>
          </cell>
          <cell r="G26">
            <v>3000</v>
          </cell>
          <cell r="H26">
            <v>3000</v>
          </cell>
          <cell r="I26">
            <v>3000</v>
          </cell>
        </row>
        <row r="27">
          <cell r="E27">
            <v>652712</v>
          </cell>
          <cell r="F27">
            <v>648108</v>
          </cell>
          <cell r="G27">
            <v>475000</v>
          </cell>
          <cell r="H27">
            <v>596989</v>
          </cell>
          <cell r="I27">
            <v>535389</v>
          </cell>
        </row>
        <row r="28">
          <cell r="E28">
            <v>29450</v>
          </cell>
          <cell r="F28">
            <v>0</v>
          </cell>
          <cell r="G28">
            <v>46000</v>
          </cell>
          <cell r="H28">
            <v>46000</v>
          </cell>
          <cell r="I28">
            <v>46000</v>
          </cell>
        </row>
        <row r="29">
          <cell r="E29">
            <v>334379</v>
          </cell>
          <cell r="F29">
            <v>227518</v>
          </cell>
          <cell r="G29">
            <v>222000</v>
          </cell>
          <cell r="H29">
            <v>222000</v>
          </cell>
          <cell r="I29">
            <v>222000</v>
          </cell>
        </row>
        <row r="30">
          <cell r="E30">
            <v>0</v>
          </cell>
          <cell r="F30">
            <v>0</v>
          </cell>
          <cell r="G30">
            <v>15000</v>
          </cell>
          <cell r="H30">
            <v>15000</v>
          </cell>
          <cell r="I30">
            <v>15000</v>
          </cell>
        </row>
        <row r="31">
          <cell r="E31">
            <v>128163.33333333333</v>
          </cell>
          <cell r="F31">
            <v>230950</v>
          </cell>
          <cell r="G31">
            <v>200000</v>
          </cell>
          <cell r="H31">
            <v>200000</v>
          </cell>
          <cell r="I31">
            <v>200000</v>
          </cell>
        </row>
        <row r="32">
          <cell r="E32">
            <v>1569520</v>
          </cell>
          <cell r="F32">
            <v>984000</v>
          </cell>
          <cell r="G32">
            <v>630000</v>
          </cell>
          <cell r="H32">
            <v>630000</v>
          </cell>
          <cell r="I32">
            <v>630000</v>
          </cell>
        </row>
        <row r="33">
          <cell r="E33">
            <v>3015299.3333333335</v>
          </cell>
          <cell r="F33">
            <v>3334428</v>
          </cell>
          <cell r="G33">
            <v>3299313</v>
          </cell>
          <cell r="H33">
            <v>3299313</v>
          </cell>
          <cell r="I33">
            <v>3306936</v>
          </cell>
        </row>
        <row r="35">
          <cell r="E35">
            <v>24381.333333333332</v>
          </cell>
          <cell r="F35">
            <v>13215</v>
          </cell>
          <cell r="G35">
            <v>6000</v>
          </cell>
          <cell r="H35">
            <v>6000</v>
          </cell>
          <cell r="I35">
            <v>5000</v>
          </cell>
        </row>
        <row r="36">
          <cell r="E36">
            <v>428974.6666666667</v>
          </cell>
          <cell r="F36">
            <v>455000</v>
          </cell>
          <cell r="G36">
            <v>50000</v>
          </cell>
          <cell r="H36">
            <v>1405000</v>
          </cell>
          <cell r="I36">
            <v>5000</v>
          </cell>
        </row>
        <row r="37">
          <cell r="E37">
            <v>2600951.3333333335</v>
          </cell>
          <cell r="F37">
            <v>7587705</v>
          </cell>
          <cell r="G37">
            <v>100000</v>
          </cell>
          <cell r="H37">
            <v>5439700</v>
          </cell>
          <cell r="I37">
            <v>5000</v>
          </cell>
        </row>
        <row r="39">
          <cell r="E39">
            <v>41338666.666666664</v>
          </cell>
          <cell r="F39">
            <v>38100000</v>
          </cell>
          <cell r="G39">
            <v>45665000</v>
          </cell>
          <cell r="H39">
            <v>45665000</v>
          </cell>
          <cell r="I39">
            <v>41857351.52</v>
          </cell>
        </row>
        <row r="40">
          <cell r="E40">
            <v>6825579</v>
          </cell>
          <cell r="F40">
            <v>6400000</v>
          </cell>
          <cell r="G40">
            <v>11025000</v>
          </cell>
          <cell r="H40">
            <v>11025000</v>
          </cell>
          <cell r="I40">
            <v>48624381</v>
          </cell>
        </row>
        <row r="42">
          <cell r="E42">
            <v>62227</v>
          </cell>
          <cell r="F42">
            <v>30200</v>
          </cell>
          <cell r="G42">
            <v>15000</v>
          </cell>
          <cell r="H42">
            <v>15000</v>
          </cell>
          <cell r="I42">
            <v>15000</v>
          </cell>
        </row>
        <row r="46">
          <cell r="E46">
            <v>18241775.656666666</v>
          </cell>
          <cell r="F46">
            <v>25740480.94</v>
          </cell>
          <cell r="G46">
            <v>24336489.94</v>
          </cell>
          <cell r="H46">
            <v>25684602</v>
          </cell>
          <cell r="I46">
            <v>32085531</v>
          </cell>
        </row>
      </sheetData>
      <sheetData sheetId="3">
        <row r="8">
          <cell r="E8">
            <v>173432.66666666666</v>
          </cell>
          <cell r="F8">
            <v>181603</v>
          </cell>
          <cell r="G8">
            <v>201000</v>
          </cell>
          <cell r="H8">
            <v>200625</v>
          </cell>
          <cell r="I8">
            <v>221200</v>
          </cell>
        </row>
        <row r="9">
          <cell r="E9">
            <v>9616</v>
          </cell>
          <cell r="F9">
            <v>0</v>
          </cell>
          <cell r="G9">
            <v>30000</v>
          </cell>
          <cell r="H9">
            <v>30000</v>
          </cell>
          <cell r="I9">
            <v>80000</v>
          </cell>
        </row>
        <row r="10">
          <cell r="E10">
            <v>849814</v>
          </cell>
          <cell r="F10">
            <v>141427</v>
          </cell>
          <cell r="G10">
            <v>200000</v>
          </cell>
          <cell r="H10">
            <v>200000</v>
          </cell>
          <cell r="I10">
            <v>200000</v>
          </cell>
        </row>
        <row r="12">
          <cell r="E12">
            <v>1656449.0999999999</v>
          </cell>
          <cell r="F12">
            <v>1912885</v>
          </cell>
          <cell r="G12">
            <v>2399000</v>
          </cell>
          <cell r="H12">
            <v>1949066</v>
          </cell>
          <cell r="I12">
            <v>2347955</v>
          </cell>
        </row>
        <row r="13">
          <cell r="E13">
            <v>23354.666666666668</v>
          </cell>
          <cell r="F13">
            <v>22390</v>
          </cell>
          <cell r="G13">
            <v>30000</v>
          </cell>
          <cell r="H13">
            <v>30000</v>
          </cell>
          <cell r="I13">
            <v>50000</v>
          </cell>
        </row>
        <row r="14">
          <cell r="E14">
            <v>99724.33333333333</v>
          </cell>
          <cell r="F14">
            <v>60386</v>
          </cell>
          <cell r="G14">
            <v>100000</v>
          </cell>
          <cell r="H14">
            <v>100000</v>
          </cell>
          <cell r="I14">
            <v>120000</v>
          </cell>
        </row>
        <row r="17">
          <cell r="E17">
            <v>88543.94</v>
          </cell>
          <cell r="F17">
            <v>9562</v>
          </cell>
          <cell r="G17">
            <v>124000</v>
          </cell>
          <cell r="H17">
            <v>123800</v>
          </cell>
          <cell r="I17">
            <v>116315</v>
          </cell>
        </row>
        <row r="18">
          <cell r="E18">
            <v>14781</v>
          </cell>
          <cell r="F18">
            <v>9235</v>
          </cell>
          <cell r="G18">
            <v>10000</v>
          </cell>
          <cell r="H18">
            <v>10000</v>
          </cell>
          <cell r="I18">
            <v>10000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1100000</v>
          </cell>
        </row>
        <row r="21">
          <cell r="E21">
            <v>525067.3333333334</v>
          </cell>
          <cell r="F21">
            <v>1575202</v>
          </cell>
          <cell r="G21">
            <v>396400</v>
          </cell>
          <cell r="H21">
            <v>396400</v>
          </cell>
          <cell r="I21">
            <v>1300000</v>
          </cell>
        </row>
        <row r="22">
          <cell r="E22">
            <v>32500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4524014</v>
          </cell>
          <cell r="I23">
            <v>3800000</v>
          </cell>
        </row>
        <row r="25">
          <cell r="E25">
            <v>377774</v>
          </cell>
          <cell r="F25">
            <v>394570</v>
          </cell>
          <cell r="G25">
            <v>400000</v>
          </cell>
          <cell r="H25">
            <v>400000</v>
          </cell>
          <cell r="I25">
            <v>400000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400000</v>
          </cell>
        </row>
        <row r="27">
          <cell r="E27">
            <v>428310.3333333333</v>
          </cell>
          <cell r="F27">
            <v>399013</v>
          </cell>
          <cell r="G27">
            <v>600000</v>
          </cell>
          <cell r="H27">
            <v>600000</v>
          </cell>
          <cell r="I27">
            <v>400000</v>
          </cell>
        </row>
        <row r="29">
          <cell r="E29">
            <v>334237.38666666666</v>
          </cell>
          <cell r="F29">
            <v>259705</v>
          </cell>
          <cell r="G29">
            <v>553000</v>
          </cell>
          <cell r="H29">
            <v>552484</v>
          </cell>
          <cell r="I29">
            <v>694452</v>
          </cell>
        </row>
        <row r="30">
          <cell r="E30">
            <v>16859.666666666668</v>
          </cell>
          <cell r="F30">
            <v>20050</v>
          </cell>
          <cell r="G30">
            <v>20000</v>
          </cell>
          <cell r="H30">
            <v>20000</v>
          </cell>
          <cell r="I30">
            <v>20000</v>
          </cell>
        </row>
        <row r="33">
          <cell r="E33">
            <v>1298011.3733333333</v>
          </cell>
          <cell r="F33">
            <v>1391708</v>
          </cell>
          <cell r="G33">
            <v>1702000</v>
          </cell>
          <cell r="H33">
            <v>1702076</v>
          </cell>
          <cell r="I33">
            <v>1633820</v>
          </cell>
        </row>
        <row r="34">
          <cell r="E34">
            <v>1691057.8933333333</v>
          </cell>
          <cell r="F34">
            <v>1470460</v>
          </cell>
          <cell r="G34">
            <v>2000000</v>
          </cell>
          <cell r="H34">
            <v>2000000</v>
          </cell>
          <cell r="I34">
            <v>2000000</v>
          </cell>
        </row>
        <row r="36">
          <cell r="E36">
            <v>142021.5</v>
          </cell>
          <cell r="F36">
            <v>160398</v>
          </cell>
          <cell r="G36">
            <v>161000</v>
          </cell>
          <cell r="H36">
            <v>160530</v>
          </cell>
          <cell r="I36">
            <v>164364</v>
          </cell>
        </row>
        <row r="37">
          <cell r="E37">
            <v>8172.333333333333</v>
          </cell>
          <cell r="F37">
            <v>2250</v>
          </cell>
          <cell r="G37">
            <v>10000</v>
          </cell>
          <cell r="H37">
            <v>10000</v>
          </cell>
          <cell r="I37">
            <v>10000</v>
          </cell>
        </row>
        <row r="39">
          <cell r="E39">
            <v>140113.09333333335</v>
          </cell>
          <cell r="F39">
            <v>159530</v>
          </cell>
          <cell r="G39">
            <v>161000</v>
          </cell>
          <cell r="H39">
            <v>160770</v>
          </cell>
          <cell r="I39">
            <v>167964</v>
          </cell>
        </row>
        <row r="40">
          <cell r="E40">
            <v>6406.666666666667</v>
          </cell>
          <cell r="F40">
            <v>4934</v>
          </cell>
          <cell r="G40">
            <v>2000</v>
          </cell>
          <cell r="H40">
            <v>3000</v>
          </cell>
          <cell r="I40">
            <v>3000</v>
          </cell>
        </row>
        <row r="42">
          <cell r="E42">
            <v>1454732.1333333335</v>
          </cell>
          <cell r="F42">
            <v>1548101</v>
          </cell>
          <cell r="G42">
            <v>1621000</v>
          </cell>
          <cell r="H42">
            <v>1620753</v>
          </cell>
          <cell r="I42">
            <v>1670550</v>
          </cell>
        </row>
        <row r="43">
          <cell r="E43">
            <v>73504.66666666667</v>
          </cell>
          <cell r="F43">
            <v>64612</v>
          </cell>
          <cell r="G43">
            <v>80000</v>
          </cell>
          <cell r="H43">
            <v>80000</v>
          </cell>
          <cell r="I43">
            <v>100000</v>
          </cell>
        </row>
        <row r="45">
          <cell r="E45">
            <v>117819.64333333333</v>
          </cell>
          <cell r="F45">
            <v>125782</v>
          </cell>
          <cell r="G45">
            <v>136000</v>
          </cell>
          <cell r="H45">
            <v>135684</v>
          </cell>
          <cell r="I45">
            <v>149481</v>
          </cell>
        </row>
        <row r="46">
          <cell r="E46">
            <v>11164</v>
          </cell>
          <cell r="F46">
            <v>9050</v>
          </cell>
          <cell r="G46">
            <v>10000</v>
          </cell>
          <cell r="H46">
            <v>10000</v>
          </cell>
          <cell r="I46">
            <v>10000</v>
          </cell>
        </row>
        <row r="49">
          <cell r="E49">
            <v>186071.83333333334</v>
          </cell>
          <cell r="F49">
            <v>213547</v>
          </cell>
          <cell r="G49">
            <v>595000</v>
          </cell>
          <cell r="H49">
            <v>207570</v>
          </cell>
          <cell r="I49">
            <v>599864</v>
          </cell>
        </row>
        <row r="50">
          <cell r="E50">
            <v>87643</v>
          </cell>
          <cell r="F50">
            <v>102204</v>
          </cell>
          <cell r="G50">
            <v>100000</v>
          </cell>
          <cell r="H50">
            <v>100000</v>
          </cell>
          <cell r="I50">
            <v>105000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49208.666666666664</v>
          </cell>
          <cell r="F52">
            <v>48955</v>
          </cell>
          <cell r="G52">
            <v>50000</v>
          </cell>
          <cell r="H52">
            <v>50000</v>
          </cell>
          <cell r="I52">
            <v>25000</v>
          </cell>
        </row>
        <row r="54">
          <cell r="E54">
            <v>16587.666666666668</v>
          </cell>
          <cell r="F54">
            <v>9700</v>
          </cell>
          <cell r="G54">
            <v>25000</v>
          </cell>
          <cell r="H54">
            <v>25000</v>
          </cell>
          <cell r="I54">
            <v>25000</v>
          </cell>
        </row>
        <row r="55">
          <cell r="E55">
            <v>1143422.1466666667</v>
          </cell>
          <cell r="F55">
            <v>1153880</v>
          </cell>
          <cell r="G55">
            <v>1888000</v>
          </cell>
          <cell r="H55">
            <v>1470402</v>
          </cell>
          <cell r="I55">
            <v>2004226</v>
          </cell>
        </row>
        <row r="56">
          <cell r="E56">
            <v>6789.333333333333</v>
          </cell>
          <cell r="F56">
            <v>0</v>
          </cell>
          <cell r="G56">
            <v>40000</v>
          </cell>
          <cell r="H56">
            <v>40000</v>
          </cell>
          <cell r="I56">
            <v>65000</v>
          </cell>
        </row>
        <row r="58">
          <cell r="E58">
            <v>244722.80999999997</v>
          </cell>
          <cell r="F58">
            <v>313012</v>
          </cell>
          <cell r="G58">
            <v>227000</v>
          </cell>
          <cell r="H58">
            <v>106308</v>
          </cell>
          <cell r="I58">
            <v>236894</v>
          </cell>
        </row>
        <row r="59">
          <cell r="E59">
            <v>37886.666666666664</v>
          </cell>
          <cell r="F59">
            <v>36812</v>
          </cell>
          <cell r="G59">
            <v>40000</v>
          </cell>
          <cell r="H59">
            <v>40000</v>
          </cell>
          <cell r="I59">
            <v>40000</v>
          </cell>
        </row>
        <row r="63">
          <cell r="E63">
            <v>1169520</v>
          </cell>
          <cell r="F63">
            <v>984000</v>
          </cell>
          <cell r="G63">
            <v>630000</v>
          </cell>
          <cell r="H63">
            <v>630000</v>
          </cell>
          <cell r="I63">
            <v>630000</v>
          </cell>
        </row>
        <row r="66">
          <cell r="E66">
            <v>2835995.6666666665</v>
          </cell>
          <cell r="F66">
            <v>3016036</v>
          </cell>
          <cell r="G66">
            <v>3299313</v>
          </cell>
          <cell r="H66">
            <v>3299313</v>
          </cell>
          <cell r="I66">
            <v>3306936</v>
          </cell>
        </row>
        <row r="67">
          <cell r="I67">
            <v>168730</v>
          </cell>
        </row>
        <row r="68">
          <cell r="I68">
            <v>10000</v>
          </cell>
        </row>
        <row r="69">
          <cell r="E69">
            <v>143294.12666666668</v>
          </cell>
          <cell r="F69">
            <v>159192</v>
          </cell>
          <cell r="G69">
            <v>181000</v>
          </cell>
          <cell r="H69">
            <v>180244</v>
          </cell>
          <cell r="I69">
            <v>178730</v>
          </cell>
        </row>
        <row r="71">
          <cell r="E71">
            <v>16030324</v>
          </cell>
          <cell r="F71">
            <v>17886301</v>
          </cell>
          <cell r="G71">
            <v>21680000</v>
          </cell>
          <cell r="H71">
            <v>21254129</v>
          </cell>
          <cell r="I71">
            <v>23276472</v>
          </cell>
        </row>
        <row r="72">
          <cell r="E72">
            <v>174598.63333333333</v>
          </cell>
          <cell r="F72">
            <v>173197</v>
          </cell>
          <cell r="G72">
            <v>150000</v>
          </cell>
          <cell r="H72">
            <v>277000</v>
          </cell>
          <cell r="I72">
            <v>403700</v>
          </cell>
        </row>
        <row r="73">
          <cell r="E73">
            <v>1300497</v>
          </cell>
          <cell r="F73">
            <v>0</v>
          </cell>
          <cell r="G73">
            <v>0</v>
          </cell>
          <cell r="H73">
            <v>0</v>
          </cell>
          <cell r="I73">
            <v>35224381</v>
          </cell>
        </row>
        <row r="74">
          <cell r="E74">
            <v>250233.33333333334</v>
          </cell>
          <cell r="F74">
            <v>243604</v>
          </cell>
          <cell r="G74">
            <v>250000</v>
          </cell>
          <cell r="H74">
            <v>250000</v>
          </cell>
          <cell r="I74">
            <v>300000</v>
          </cell>
        </row>
        <row r="76">
          <cell r="E76">
            <v>6262473.333333333</v>
          </cell>
          <cell r="F76">
            <v>7162846</v>
          </cell>
          <cell r="G76">
            <v>8241000</v>
          </cell>
          <cell r="H76">
            <v>7958065</v>
          </cell>
          <cell r="I76">
            <v>8549957</v>
          </cell>
        </row>
        <row r="77">
          <cell r="E77">
            <v>24884.126666666667</v>
          </cell>
          <cell r="F77">
            <v>26959</v>
          </cell>
          <cell r="G77">
            <v>60000</v>
          </cell>
          <cell r="H77">
            <v>60000</v>
          </cell>
          <cell r="I77">
            <v>70100</v>
          </cell>
        </row>
        <row r="78">
          <cell r="E78">
            <v>1460577</v>
          </cell>
          <cell r="F78">
            <v>806348</v>
          </cell>
          <cell r="G78">
            <v>2500000</v>
          </cell>
          <cell r="H78">
            <v>2500883</v>
          </cell>
          <cell r="I78">
            <v>3200000</v>
          </cell>
        </row>
        <row r="79">
          <cell r="E79">
            <v>148180</v>
          </cell>
          <cell r="F79">
            <v>147628</v>
          </cell>
          <cell r="G79">
            <v>250000</v>
          </cell>
          <cell r="H79">
            <v>250000</v>
          </cell>
          <cell r="I79">
            <v>300000</v>
          </cell>
        </row>
        <row r="81">
          <cell r="E81">
            <v>2350045.3333333335</v>
          </cell>
          <cell r="F81">
            <v>2855264</v>
          </cell>
          <cell r="G81">
            <v>3576000</v>
          </cell>
          <cell r="H81">
            <v>3432137</v>
          </cell>
          <cell r="I81">
            <v>4522950</v>
          </cell>
        </row>
        <row r="82">
          <cell r="E82">
            <v>20237.399999999998</v>
          </cell>
          <cell r="F82">
            <v>20750</v>
          </cell>
          <cell r="G82">
            <v>30000</v>
          </cell>
          <cell r="H82">
            <v>42000</v>
          </cell>
          <cell r="I82">
            <v>59500</v>
          </cell>
        </row>
        <row r="83">
          <cell r="E83">
            <v>678257</v>
          </cell>
          <cell r="F83">
            <v>0</v>
          </cell>
          <cell r="G83">
            <v>0</v>
          </cell>
          <cell r="H83">
            <v>0</v>
          </cell>
          <cell r="I83">
            <v>1200000</v>
          </cell>
        </row>
        <row r="84">
          <cell r="E84">
            <v>119657</v>
          </cell>
          <cell r="F84">
            <v>98365</v>
          </cell>
          <cell r="G84">
            <v>100000</v>
          </cell>
          <cell r="H84">
            <v>100000</v>
          </cell>
          <cell r="I84">
            <v>100000</v>
          </cell>
        </row>
        <row r="86">
          <cell r="E86">
            <v>295710.6666666667</v>
          </cell>
          <cell r="F86">
            <v>326228</v>
          </cell>
          <cell r="G86">
            <v>334000</v>
          </cell>
          <cell r="H86">
            <v>333848</v>
          </cell>
          <cell r="I86">
            <v>333848</v>
          </cell>
        </row>
        <row r="87">
          <cell r="E87">
            <v>5190</v>
          </cell>
          <cell r="F87">
            <v>4500</v>
          </cell>
          <cell r="G87">
            <v>5000</v>
          </cell>
          <cell r="H87">
            <v>5000</v>
          </cell>
          <cell r="I87">
            <v>5000</v>
          </cell>
        </row>
        <row r="88">
          <cell r="E88">
            <v>48600.333333333336</v>
          </cell>
          <cell r="F88">
            <v>48875</v>
          </cell>
          <cell r="G88">
            <v>50000</v>
          </cell>
          <cell r="H88">
            <v>50000</v>
          </cell>
          <cell r="I88">
            <v>0</v>
          </cell>
        </row>
        <row r="90">
          <cell r="E90">
            <v>8251247.333333333</v>
          </cell>
          <cell r="F90">
            <v>8296299</v>
          </cell>
          <cell r="G90">
            <v>9911000</v>
          </cell>
          <cell r="H90">
            <v>8631775</v>
          </cell>
          <cell r="I90">
            <v>10511699</v>
          </cell>
        </row>
        <row r="91">
          <cell r="E91">
            <v>86359.87</v>
          </cell>
          <cell r="F91">
            <v>94711</v>
          </cell>
          <cell r="G91">
            <v>80000</v>
          </cell>
          <cell r="H91">
            <v>140233</v>
          </cell>
          <cell r="I91">
            <v>169300</v>
          </cell>
        </row>
        <row r="92">
          <cell r="E92">
            <v>1319567.3333333333</v>
          </cell>
          <cell r="F92">
            <v>524993</v>
          </cell>
          <cell r="G92">
            <v>723708</v>
          </cell>
          <cell r="H92">
            <v>500032</v>
          </cell>
          <cell r="I92">
            <v>1400000</v>
          </cell>
        </row>
        <row r="93">
          <cell r="E93">
            <v>276923</v>
          </cell>
          <cell r="F93">
            <v>199082</v>
          </cell>
          <cell r="G93">
            <v>250000</v>
          </cell>
          <cell r="H93">
            <v>250000</v>
          </cell>
          <cell r="I93">
            <v>300000</v>
          </cell>
        </row>
        <row r="95">
          <cell r="I95">
            <v>740922</v>
          </cell>
        </row>
        <row r="96">
          <cell r="I96">
            <v>10000</v>
          </cell>
        </row>
        <row r="97">
          <cell r="I97">
            <v>1400000</v>
          </cell>
        </row>
        <row r="98">
          <cell r="I98">
            <v>25000</v>
          </cell>
        </row>
        <row r="99">
          <cell r="E99">
            <v>483871.1066666667</v>
          </cell>
          <cell r="F99">
            <v>529382</v>
          </cell>
          <cell r="G99">
            <v>801000</v>
          </cell>
          <cell r="H99">
            <v>800922</v>
          </cell>
          <cell r="I99">
            <v>2175922</v>
          </cell>
        </row>
        <row r="101">
          <cell r="E101">
            <v>10730333.333333334</v>
          </cell>
          <cell r="F101">
            <v>19210000</v>
          </cell>
          <cell r="G101">
            <v>7000000</v>
          </cell>
          <cell r="H101">
            <v>7000000</v>
          </cell>
          <cell r="I101">
            <v>3339044</v>
          </cell>
        </row>
        <row r="102">
          <cell r="E102">
            <v>10000</v>
          </cell>
          <cell r="F102">
            <v>10000</v>
          </cell>
          <cell r="G102">
            <v>10000</v>
          </cell>
          <cell r="H102">
            <v>10000</v>
          </cell>
          <cell r="I102">
            <v>10000</v>
          </cell>
        </row>
        <row r="103">
          <cell r="E103">
            <v>11323.333333333334</v>
          </cell>
          <cell r="F103">
            <v>10000</v>
          </cell>
          <cell r="G103">
            <v>10000</v>
          </cell>
          <cell r="H103">
            <v>10000</v>
          </cell>
          <cell r="I103">
            <v>10000</v>
          </cell>
        </row>
        <row r="104">
          <cell r="E104">
            <v>11966.666666666666</v>
          </cell>
          <cell r="F104">
            <v>10000</v>
          </cell>
          <cell r="G104">
            <v>10000</v>
          </cell>
          <cell r="H104">
            <v>10000</v>
          </cell>
          <cell r="I104">
            <v>10000</v>
          </cell>
        </row>
        <row r="106">
          <cell r="E106">
            <v>53086.333333333336</v>
          </cell>
          <cell r="F106">
            <v>72677</v>
          </cell>
          <cell r="G106">
            <v>100000</v>
          </cell>
          <cell r="H106">
            <v>100000</v>
          </cell>
          <cell r="I106">
            <v>100000</v>
          </cell>
        </row>
        <row r="107">
          <cell r="E107">
            <v>80556.66666666667</v>
          </cell>
          <cell r="F107">
            <v>118537</v>
          </cell>
          <cell r="G107">
            <v>90000</v>
          </cell>
          <cell r="H107">
            <v>90000</v>
          </cell>
          <cell r="I107">
            <v>90000</v>
          </cell>
        </row>
        <row r="108">
          <cell r="E108">
            <v>1500</v>
          </cell>
          <cell r="F108">
            <v>500</v>
          </cell>
          <cell r="G108">
            <v>1000</v>
          </cell>
          <cell r="H108">
            <v>1000</v>
          </cell>
          <cell r="I108">
            <v>1000</v>
          </cell>
        </row>
        <row r="109">
          <cell r="E109">
            <v>19120.666666666668</v>
          </cell>
          <cell r="F109">
            <v>4163</v>
          </cell>
          <cell r="G109">
            <v>50000</v>
          </cell>
          <cell r="H109">
            <v>50000</v>
          </cell>
          <cell r="I109">
            <v>50000</v>
          </cell>
        </row>
        <row r="110">
          <cell r="E110">
            <v>8023.666666666667</v>
          </cell>
          <cell r="F110">
            <v>6680</v>
          </cell>
          <cell r="G110">
            <v>19000</v>
          </cell>
          <cell r="H110">
            <v>19000</v>
          </cell>
          <cell r="I110">
            <v>19000</v>
          </cell>
        </row>
        <row r="111">
          <cell r="E111">
            <v>32848.333333333336</v>
          </cell>
          <cell r="F111">
            <v>36000</v>
          </cell>
          <cell r="G111">
            <v>40000</v>
          </cell>
          <cell r="H111">
            <v>40000</v>
          </cell>
          <cell r="I111">
            <v>40000</v>
          </cell>
        </row>
        <row r="112">
          <cell r="E112">
            <v>54242.73</v>
          </cell>
          <cell r="F112">
            <v>0</v>
          </cell>
          <cell r="G112">
            <v>0</v>
          </cell>
          <cell r="H112">
            <v>0</v>
          </cell>
          <cell r="I112">
            <v>50000</v>
          </cell>
        </row>
        <row r="114">
          <cell r="E114">
            <v>151254.80000000002</v>
          </cell>
          <cell r="F114">
            <v>161640</v>
          </cell>
          <cell r="G114">
            <v>172000</v>
          </cell>
          <cell r="H114">
            <v>172044</v>
          </cell>
          <cell r="I114">
            <v>172044</v>
          </cell>
        </row>
        <row r="115">
          <cell r="E115">
            <v>19761</v>
          </cell>
          <cell r="F115">
            <v>19941</v>
          </cell>
          <cell r="G115">
            <v>20000</v>
          </cell>
          <cell r="H115">
            <v>20000</v>
          </cell>
          <cell r="I115">
            <v>20000</v>
          </cell>
        </row>
        <row r="117">
          <cell r="E117">
            <v>418333.3333333333</v>
          </cell>
          <cell r="F117">
            <v>500000</v>
          </cell>
          <cell r="G117">
            <v>500000</v>
          </cell>
          <cell r="H117">
            <v>500000</v>
          </cell>
          <cell r="I117">
            <v>500000</v>
          </cell>
        </row>
        <row r="119">
          <cell r="E119">
            <v>0</v>
          </cell>
          <cell r="F119">
            <v>0</v>
          </cell>
          <cell r="G119">
            <v>1029000</v>
          </cell>
          <cell r="H119">
            <v>1029000</v>
          </cell>
          <cell r="I119">
            <v>1012608.8500000001</v>
          </cell>
        </row>
        <row r="121">
          <cell r="E121">
            <v>21774519.41333333</v>
          </cell>
          <cell r="F121">
            <v>24326489.939999998</v>
          </cell>
          <cell r="G121">
            <v>25145296.939999998</v>
          </cell>
          <cell r="H121">
            <v>32085531</v>
          </cell>
          <cell r="I121">
            <v>20922163.670000017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ry 2013-14"/>
      <sheetName val="Sumary Form B-1"/>
      <sheetName val="Incom Form B-1"/>
      <sheetName val="Exp. Form B-1"/>
      <sheetName val="Form B-2"/>
      <sheetName val="Form B-3"/>
      <sheetName val="Form B-4"/>
      <sheetName val="Form B-5"/>
      <sheetName val="Form-B-6"/>
      <sheetName val="Sheet4"/>
      <sheetName val="Sheet5"/>
      <sheetName val="Sheet1"/>
    </sheetNames>
    <sheetDataSet>
      <sheetData sheetId="2">
        <row r="4">
          <cell r="F4">
            <v>185426</v>
          </cell>
        </row>
        <row r="6">
          <cell r="F6">
            <v>90400</v>
          </cell>
        </row>
        <row r="8">
          <cell r="F8">
            <v>265788</v>
          </cell>
        </row>
        <row r="10">
          <cell r="F10">
            <v>15000</v>
          </cell>
        </row>
        <row r="14">
          <cell r="F14">
            <v>892212</v>
          </cell>
        </row>
        <row r="16">
          <cell r="F16">
            <v>1160736</v>
          </cell>
        </row>
        <row r="18">
          <cell r="F18">
            <v>309120</v>
          </cell>
        </row>
        <row r="20">
          <cell r="F20">
            <v>10000</v>
          </cell>
        </row>
        <row r="22">
          <cell r="F22">
            <v>7306250</v>
          </cell>
        </row>
        <row r="24">
          <cell r="F24">
            <v>1240720</v>
          </cell>
        </row>
        <row r="26">
          <cell r="F26">
            <v>1115250</v>
          </cell>
        </row>
        <row r="28">
          <cell r="F28">
            <v>132000</v>
          </cell>
        </row>
        <row r="30">
          <cell r="F30">
            <v>897600</v>
          </cell>
        </row>
        <row r="32">
          <cell r="F32">
            <v>132000</v>
          </cell>
        </row>
        <row r="34">
          <cell r="F34">
            <v>1342350</v>
          </cell>
        </row>
        <row r="36">
          <cell r="F36">
            <v>184000</v>
          </cell>
        </row>
        <row r="38">
          <cell r="F38">
            <v>3000</v>
          </cell>
        </row>
        <row r="40">
          <cell r="F40">
            <v>535389</v>
          </cell>
        </row>
        <row r="42">
          <cell r="F42">
            <v>46000</v>
          </cell>
        </row>
        <row r="44">
          <cell r="F44">
            <v>222000</v>
          </cell>
        </row>
        <row r="46">
          <cell r="F46">
            <v>15000</v>
          </cell>
        </row>
        <row r="48">
          <cell r="F48">
            <v>200000</v>
          </cell>
        </row>
        <row r="50">
          <cell r="F50">
            <v>630000</v>
          </cell>
        </row>
        <row r="52">
          <cell r="F52">
            <v>3306936</v>
          </cell>
        </row>
        <row r="54">
          <cell r="F54">
            <v>5000</v>
          </cell>
        </row>
        <row r="56">
          <cell r="F56">
            <v>5000</v>
          </cell>
        </row>
        <row r="58">
          <cell r="F58">
            <v>5000</v>
          </cell>
        </row>
        <row r="60">
          <cell r="F60">
            <v>41857351.52</v>
          </cell>
        </row>
        <row r="62">
          <cell r="F62">
            <v>48624381</v>
          </cell>
        </row>
        <row r="64">
          <cell r="F64">
            <v>15000</v>
          </cell>
        </row>
        <row r="65">
          <cell r="F65">
            <v>110748909.52000001</v>
          </cell>
        </row>
        <row r="66">
          <cell r="F66">
            <v>32085531</v>
          </cell>
        </row>
        <row r="67">
          <cell r="F67">
            <v>142834440.52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85" zoomScaleSheetLayoutView="85" workbookViewId="0" topLeftCell="A7">
      <selection activeCell="C23" sqref="C23"/>
    </sheetView>
  </sheetViews>
  <sheetFormatPr defaultColWidth="9.140625" defaultRowHeight="12.75"/>
  <cols>
    <col min="1" max="1" width="3.140625" style="0" customWidth="1"/>
    <col min="2" max="2" width="39.8515625" style="0" customWidth="1"/>
    <col min="3" max="3" width="13.00390625" style="0" customWidth="1"/>
    <col min="4" max="4" width="11.8515625" style="0" customWidth="1"/>
    <col min="5" max="5" width="10.8515625" style="0" customWidth="1"/>
    <col min="6" max="6" width="18.8515625" style="0" customWidth="1"/>
    <col min="7" max="7" width="10.8515625" style="0" customWidth="1"/>
  </cols>
  <sheetData>
    <row r="1" spans="1:7" ht="13.5">
      <c r="A1" s="2"/>
      <c r="B1" s="5"/>
      <c r="C1" s="3"/>
      <c r="D1" s="3"/>
      <c r="E1" s="3"/>
      <c r="F1" s="3"/>
      <c r="G1" s="3"/>
    </row>
    <row r="2" spans="1:7" ht="13.5">
      <c r="A2" s="2"/>
      <c r="B2" s="5"/>
      <c r="C2" s="3"/>
      <c r="D2" s="3"/>
      <c r="E2" s="3"/>
      <c r="F2" s="3"/>
      <c r="G2" s="3"/>
    </row>
    <row r="3" spans="1:7" ht="13.5">
      <c r="A3" s="2"/>
      <c r="B3" s="5"/>
      <c r="C3" s="3"/>
      <c r="D3" s="3"/>
      <c r="E3" s="3"/>
      <c r="F3" s="3"/>
      <c r="G3" s="3"/>
    </row>
    <row r="4" spans="1:7" ht="13.5">
      <c r="A4" s="2"/>
      <c r="B4" s="5"/>
      <c r="C4" s="3"/>
      <c r="D4" s="3"/>
      <c r="E4" s="3"/>
      <c r="F4" s="3"/>
      <c r="G4" s="3"/>
    </row>
    <row r="11" ht="23.25">
      <c r="G11" s="19"/>
    </row>
    <row r="12" spans="1:7" ht="13.5">
      <c r="A12" s="8"/>
      <c r="B12" s="8"/>
      <c r="C12" s="8"/>
      <c r="D12" s="8"/>
      <c r="E12" s="8"/>
      <c r="F12" s="8"/>
      <c r="G12" s="8"/>
    </row>
    <row r="13" spans="1:7" ht="13.5">
      <c r="A13" s="8"/>
      <c r="B13" s="8"/>
      <c r="C13" s="8"/>
      <c r="D13" s="8"/>
      <c r="E13" s="8"/>
      <c r="F13" s="8"/>
      <c r="G13" s="8"/>
    </row>
    <row r="14" spans="1:7" ht="25.5">
      <c r="A14" s="320"/>
      <c r="B14" s="320"/>
      <c r="C14" s="320"/>
      <c r="D14" s="320"/>
      <c r="E14" s="320"/>
      <c r="F14" s="320"/>
      <c r="G14" s="20"/>
    </row>
    <row r="15" spans="1:8" ht="39">
      <c r="A15" s="8"/>
      <c r="B15" s="8"/>
      <c r="D15" s="149" t="s">
        <v>628</v>
      </c>
      <c r="E15" s="149"/>
      <c r="F15" s="149"/>
      <c r="G15" s="149"/>
      <c r="H15" s="149"/>
    </row>
    <row r="16" spans="4:8" ht="23.25">
      <c r="D16" s="321" t="s">
        <v>342</v>
      </c>
      <c r="E16" s="321"/>
      <c r="F16" s="321"/>
      <c r="G16" s="321"/>
      <c r="H16" s="19"/>
    </row>
  </sheetData>
  <sheetProtection/>
  <mergeCells count="2">
    <mergeCell ref="A14:F14"/>
    <mergeCell ref="D16:G16"/>
  </mergeCells>
  <printOptions/>
  <pageMargins left="0.5" right="0.5" top="0.25" bottom="0.25" header="0.5" footer="0.5"/>
  <pageSetup horizontalDpi="300" verticalDpi="3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3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2.75"/>
  <cols>
    <col min="1" max="1" width="3.140625" style="0" customWidth="1"/>
    <col min="2" max="2" width="86.8515625" style="0" customWidth="1"/>
    <col min="3" max="3" width="24.00390625" style="0" customWidth="1"/>
    <col min="4" max="4" width="24.57421875" style="0" customWidth="1"/>
    <col min="5" max="5" width="24.421875" style="0" customWidth="1"/>
    <col min="6" max="6" width="25.140625" style="0" customWidth="1"/>
  </cols>
  <sheetData>
    <row r="1" spans="1:6" ht="30" customHeight="1">
      <c r="A1" s="21"/>
      <c r="B1" s="322" t="s">
        <v>738</v>
      </c>
      <c r="C1" s="322"/>
      <c r="D1" s="322"/>
      <c r="E1" s="322"/>
      <c r="F1" s="322"/>
    </row>
    <row r="2" spans="1:6" ht="21">
      <c r="A2" s="324" t="s">
        <v>645</v>
      </c>
      <c r="B2" s="324"/>
      <c r="C2" s="324"/>
      <c r="D2" s="324"/>
      <c r="E2" s="324"/>
      <c r="F2" s="324"/>
    </row>
    <row r="3" spans="1:6" ht="39.75" customHeight="1">
      <c r="A3" s="1"/>
      <c r="B3" s="1"/>
      <c r="C3" s="1"/>
      <c r="D3" s="1"/>
      <c r="E3" s="1"/>
      <c r="F3" s="1"/>
    </row>
    <row r="4" spans="1:6" ht="39.75" customHeight="1">
      <c r="A4" s="325" t="s">
        <v>314</v>
      </c>
      <c r="B4" s="326"/>
      <c r="C4" s="331" t="s">
        <v>636</v>
      </c>
      <c r="D4" s="331" t="s">
        <v>630</v>
      </c>
      <c r="E4" s="331" t="s">
        <v>637</v>
      </c>
      <c r="F4" s="331"/>
    </row>
    <row r="5" spans="1:6" ht="18" customHeight="1">
      <c r="A5" s="325"/>
      <c r="B5" s="326"/>
      <c r="C5" s="331"/>
      <c r="D5" s="331"/>
      <c r="E5" s="27" t="s">
        <v>1</v>
      </c>
      <c r="F5" s="27" t="s">
        <v>2</v>
      </c>
    </row>
    <row r="6" spans="1:6" ht="18" customHeight="1">
      <c r="A6" s="96"/>
      <c r="B6" s="295"/>
      <c r="C6" s="28" t="s">
        <v>3</v>
      </c>
      <c r="D6" s="28" t="s">
        <v>3</v>
      </c>
      <c r="E6" s="28" t="s">
        <v>3</v>
      </c>
      <c r="F6" s="28" t="s">
        <v>3</v>
      </c>
    </row>
    <row r="7" spans="1:6" ht="18" customHeight="1">
      <c r="A7" s="160"/>
      <c r="B7" s="294" t="s">
        <v>317</v>
      </c>
      <c r="C7" s="293"/>
      <c r="D7" s="163"/>
      <c r="E7" s="163"/>
      <c r="F7" s="163"/>
    </row>
    <row r="8" spans="1:6" ht="18" customHeight="1">
      <c r="A8" s="83"/>
      <c r="B8" s="83" t="s">
        <v>139</v>
      </c>
      <c r="C8" s="97"/>
      <c r="D8" s="98"/>
      <c r="E8" s="98"/>
      <c r="F8" s="98"/>
    </row>
    <row r="9" spans="1:6" ht="18" customHeight="1">
      <c r="A9" s="83"/>
      <c r="B9" s="97" t="s">
        <v>315</v>
      </c>
      <c r="C9" s="98"/>
      <c r="D9" s="98"/>
      <c r="E9" s="98"/>
      <c r="F9" s="98"/>
    </row>
    <row r="10" spans="1:6" ht="18" customHeight="1">
      <c r="A10" s="34"/>
      <c r="B10" s="35" t="s">
        <v>316</v>
      </c>
      <c r="C10" s="99"/>
      <c r="D10" s="99"/>
      <c r="E10" s="99"/>
      <c r="F10" s="99"/>
    </row>
    <row r="11" spans="1:6" ht="18" customHeight="1">
      <c r="A11" s="43"/>
      <c r="B11" s="39" t="s">
        <v>140</v>
      </c>
      <c r="C11" s="47">
        <f>'[1]EXP (Pro.)'!E8</f>
        <v>173432.66666666666</v>
      </c>
      <c r="D11" s="47">
        <f>'[1]EXP (Pro.)'!F8</f>
        <v>181603</v>
      </c>
      <c r="E11" s="47">
        <f>'[1]EXP (Pro.)'!G8</f>
        <v>201000</v>
      </c>
      <c r="F11" s="47">
        <f>'[1]EXP (Pro.)'!H8</f>
        <v>200625</v>
      </c>
    </row>
    <row r="12" spans="1:6" ht="18" customHeight="1">
      <c r="A12" s="43"/>
      <c r="B12" s="39" t="s">
        <v>141</v>
      </c>
      <c r="C12" s="44"/>
      <c r="D12" s="44"/>
      <c r="E12" s="44"/>
      <c r="F12" s="44"/>
    </row>
    <row r="13" spans="1:6" ht="18" customHeight="1">
      <c r="A13" s="43"/>
      <c r="B13" s="39" t="s">
        <v>142</v>
      </c>
      <c r="C13" s="44"/>
      <c r="D13" s="44"/>
      <c r="E13" s="44"/>
      <c r="F13" s="44"/>
    </row>
    <row r="14" spans="1:6" ht="18" customHeight="1">
      <c r="A14" s="43"/>
      <c r="B14" s="39" t="s">
        <v>143</v>
      </c>
      <c r="C14" s="47">
        <f>'[1]EXP (Pro.)'!E9</f>
        <v>9616</v>
      </c>
      <c r="D14" s="47">
        <f>'[1]EXP (Pro.)'!F9</f>
        <v>0</v>
      </c>
      <c r="E14" s="47">
        <f>'[1]EXP (Pro.)'!G9</f>
        <v>30000</v>
      </c>
      <c r="F14" s="47">
        <f>'[1]EXP (Pro.)'!H9</f>
        <v>30000</v>
      </c>
    </row>
    <row r="15" spans="1:6" ht="18" customHeight="1" thickBot="1">
      <c r="A15" s="69"/>
      <c r="B15" s="70" t="s">
        <v>144</v>
      </c>
      <c r="C15" s="40">
        <f>'[1]EXP (Pro.)'!E10</f>
        <v>849814</v>
      </c>
      <c r="D15" s="40">
        <f>'[1]EXP (Pro.)'!F10</f>
        <v>141427</v>
      </c>
      <c r="E15" s="40">
        <f>'[1]EXP (Pro.)'!G10</f>
        <v>200000</v>
      </c>
      <c r="F15" s="40">
        <f>'[1]EXP (Pro.)'!H10</f>
        <v>200000</v>
      </c>
    </row>
    <row r="16" spans="1:6" ht="18" customHeight="1" thickBot="1">
      <c r="A16" s="102"/>
      <c r="B16" s="103" t="s">
        <v>105</v>
      </c>
      <c r="C16" s="104">
        <f>SUM(C11:C15)</f>
        <v>1032862.6666666666</v>
      </c>
      <c r="D16" s="104">
        <f>SUM(D11:D15)</f>
        <v>323030</v>
      </c>
      <c r="E16" s="104">
        <f>SUM(E11:E15)</f>
        <v>431000</v>
      </c>
      <c r="F16" s="104">
        <f>SUM(F11:F15)</f>
        <v>430625</v>
      </c>
    </row>
    <row r="17" spans="1:6" ht="18" customHeight="1">
      <c r="A17" s="34"/>
      <c r="B17" s="64" t="s">
        <v>145</v>
      </c>
      <c r="C17" s="54">
        <f>'[1]EXP (Pro.)'!E12</f>
        <v>1656449.0999999999</v>
      </c>
      <c r="D17" s="54">
        <f>'[1]EXP (Pro.)'!F12</f>
        <v>1912885</v>
      </c>
      <c r="E17" s="54">
        <f>'[1]EXP (Pro.)'!G12</f>
        <v>2399000</v>
      </c>
      <c r="F17" s="54">
        <f>'[1]EXP (Pro.)'!H12</f>
        <v>1949066</v>
      </c>
    </row>
    <row r="18" spans="1:6" ht="18" customHeight="1">
      <c r="A18" s="43"/>
      <c r="B18" s="39" t="s">
        <v>146</v>
      </c>
      <c r="C18" s="54">
        <f>'[1]EXP (Pro.)'!E13</f>
        <v>23354.666666666668</v>
      </c>
      <c r="D18" s="54">
        <f>'[1]EXP (Pro.)'!F13</f>
        <v>22390</v>
      </c>
      <c r="E18" s="54">
        <f>'[1]EXP (Pro.)'!G13</f>
        <v>30000</v>
      </c>
      <c r="F18" s="54">
        <f>'[1]EXP (Pro.)'!H13</f>
        <v>30000</v>
      </c>
    </row>
    <row r="19" spans="1:6" ht="18" customHeight="1">
      <c r="A19" s="43"/>
      <c r="B19" s="39" t="s">
        <v>147</v>
      </c>
      <c r="C19" s="44"/>
      <c r="D19" s="44"/>
      <c r="E19" s="44"/>
      <c r="F19" s="44"/>
    </row>
    <row r="20" spans="1:6" ht="18" customHeight="1">
      <c r="A20" s="43"/>
      <c r="B20" s="39" t="s">
        <v>148</v>
      </c>
      <c r="C20" s="47">
        <f>'[1]EXP (Pro.)'!E14</f>
        <v>99724.33333333333</v>
      </c>
      <c r="D20" s="47">
        <f>'[1]EXP (Pro.)'!F14</f>
        <v>60386</v>
      </c>
      <c r="E20" s="47">
        <f>'[1]EXP (Pro.)'!G14</f>
        <v>100000</v>
      </c>
      <c r="F20" s="47">
        <f>'[1]EXP (Pro.)'!H14</f>
        <v>100000</v>
      </c>
    </row>
    <row r="21" spans="1:6" ht="18" customHeight="1" thickBot="1">
      <c r="A21" s="69"/>
      <c r="B21" s="70" t="s">
        <v>149</v>
      </c>
      <c r="C21" s="61"/>
      <c r="D21" s="61"/>
      <c r="E21" s="61"/>
      <c r="F21" s="61"/>
    </row>
    <row r="22" spans="1:6" ht="18" customHeight="1" thickBot="1">
      <c r="A22" s="102"/>
      <c r="B22" s="103" t="s">
        <v>105</v>
      </c>
      <c r="C22" s="104">
        <f>SUM(C17:C21)</f>
        <v>1779528.0999999999</v>
      </c>
      <c r="D22" s="104">
        <f>SUM(D17:D21)</f>
        <v>1995661</v>
      </c>
      <c r="E22" s="104">
        <f>SUM(E17:E21)</f>
        <v>2529000</v>
      </c>
      <c r="F22" s="104">
        <f>SUM(F17:F21)</f>
        <v>2079066</v>
      </c>
    </row>
    <row r="23" spans="1:6" ht="18" customHeight="1" thickBot="1">
      <c r="A23" s="108"/>
      <c r="B23" s="103" t="s">
        <v>150</v>
      </c>
      <c r="C23" s="109">
        <f>SUM(C22,C16)</f>
        <v>2812390.7666666666</v>
      </c>
      <c r="D23" s="110">
        <f>SUM(D22,D16)</f>
        <v>2318691</v>
      </c>
      <c r="E23" s="110">
        <f>SUM(E16,E22)</f>
        <v>2960000</v>
      </c>
      <c r="F23" s="110">
        <f>SUM(F16,F22)</f>
        <v>2509691</v>
      </c>
    </row>
    <row r="24" spans="1:6" ht="18" customHeight="1">
      <c r="A24" s="83"/>
      <c r="B24" s="139" t="s">
        <v>151</v>
      </c>
      <c r="C24" s="87"/>
      <c r="D24" s="87"/>
      <c r="E24" s="87"/>
      <c r="F24" s="87"/>
    </row>
    <row r="25" spans="1:6" ht="18" customHeight="1">
      <c r="A25" s="34"/>
      <c r="B25" s="64" t="s">
        <v>152</v>
      </c>
      <c r="C25" s="71"/>
      <c r="D25" s="71"/>
      <c r="E25" s="71"/>
      <c r="F25" s="71"/>
    </row>
    <row r="26" spans="1:6" ht="18" customHeight="1">
      <c r="A26" s="43"/>
      <c r="B26" s="39" t="s">
        <v>153</v>
      </c>
      <c r="C26" s="44"/>
      <c r="D26" s="44"/>
      <c r="E26" s="44"/>
      <c r="F26" s="44"/>
    </row>
    <row r="27" spans="1:6" ht="18" customHeight="1">
      <c r="A27" s="43"/>
      <c r="B27" s="39" t="s">
        <v>154</v>
      </c>
      <c r="C27" s="44"/>
      <c r="D27" s="44"/>
      <c r="E27" s="44"/>
      <c r="F27" s="44"/>
    </row>
    <row r="28" spans="1:6" ht="18" customHeight="1" thickBot="1">
      <c r="A28" s="69"/>
      <c r="B28" s="70" t="s">
        <v>155</v>
      </c>
      <c r="C28" s="61"/>
      <c r="D28" s="61"/>
      <c r="E28" s="61"/>
      <c r="F28" s="61"/>
    </row>
    <row r="29" spans="1:6" ht="18" customHeight="1" thickBot="1">
      <c r="A29" s="102"/>
      <c r="B29" s="103" t="s">
        <v>105</v>
      </c>
      <c r="C29" s="111"/>
      <c r="D29" s="111"/>
      <c r="E29" s="111"/>
      <c r="F29" s="111"/>
    </row>
    <row r="30" spans="1:6" ht="18" customHeight="1">
      <c r="A30" s="83"/>
      <c r="B30" s="75" t="s">
        <v>156</v>
      </c>
      <c r="C30" s="87"/>
      <c r="D30" s="112"/>
      <c r="E30" s="112"/>
      <c r="F30" s="112"/>
    </row>
    <row r="31" spans="1:6" ht="18" customHeight="1">
      <c r="A31" s="34"/>
      <c r="B31" s="64" t="s">
        <v>157</v>
      </c>
      <c r="C31" s="54">
        <f>'[1]EXP (Pro.)'!E17</f>
        <v>88543.94</v>
      </c>
      <c r="D31" s="54">
        <f>'[1]EXP (Pro.)'!F17</f>
        <v>9562</v>
      </c>
      <c r="E31" s="54">
        <f>'[1]EXP (Pro.)'!G17</f>
        <v>124000</v>
      </c>
      <c r="F31" s="54">
        <f>'[1]EXP (Pro.)'!H17</f>
        <v>123800</v>
      </c>
    </row>
    <row r="32" spans="1:6" ht="18" customHeight="1">
      <c r="A32" s="43"/>
      <c r="B32" s="39" t="s">
        <v>154</v>
      </c>
      <c r="C32" s="54">
        <f>'[1]EXP (Pro.)'!E18</f>
        <v>14781</v>
      </c>
      <c r="D32" s="54">
        <f>'[1]EXP (Pro.)'!F18</f>
        <v>9235</v>
      </c>
      <c r="E32" s="54">
        <f>'[1]EXP (Pro.)'!G18</f>
        <v>10000</v>
      </c>
      <c r="F32" s="54">
        <f>'[1]EXP (Pro.)'!H18</f>
        <v>10000</v>
      </c>
    </row>
    <row r="33" spans="1:6" ht="18" customHeight="1" thickBot="1">
      <c r="A33" s="69"/>
      <c r="B33" s="70" t="s">
        <v>158</v>
      </c>
      <c r="C33" s="61"/>
      <c r="D33" s="61"/>
      <c r="E33" s="61"/>
      <c r="F33" s="61"/>
    </row>
    <row r="34" spans="1:6" s="15" customFormat="1" ht="19.5" customHeight="1" thickBot="1">
      <c r="A34" s="102"/>
      <c r="B34" s="103" t="s">
        <v>105</v>
      </c>
      <c r="C34" s="104">
        <f>SUM(C31:C33)</f>
        <v>103324.94</v>
      </c>
      <c r="D34" s="105">
        <f>SUM(D31:D33)</f>
        <v>18797</v>
      </c>
      <c r="E34" s="105">
        <f>SUM(E31:E33)</f>
        <v>134000</v>
      </c>
      <c r="F34" s="105">
        <f>SUM(F31:F33)</f>
        <v>133800</v>
      </c>
    </row>
    <row r="35" spans="1:6" s="15" customFormat="1" ht="19.5" customHeight="1">
      <c r="A35" s="83"/>
      <c r="B35" s="75" t="s">
        <v>159</v>
      </c>
      <c r="C35" s="87"/>
      <c r="D35" s="87"/>
      <c r="E35" s="87"/>
      <c r="F35" s="87"/>
    </row>
    <row r="36" spans="1:6" ht="18" customHeight="1">
      <c r="A36" s="34"/>
      <c r="B36" s="64" t="s">
        <v>160</v>
      </c>
      <c r="C36" s="71"/>
      <c r="D36" s="71"/>
      <c r="E36" s="71"/>
      <c r="F36" s="71"/>
    </row>
    <row r="37" spans="1:6" ht="18" customHeight="1">
      <c r="A37" s="43"/>
      <c r="B37" s="39" t="s">
        <v>154</v>
      </c>
      <c r="C37" s="44"/>
      <c r="D37" s="44"/>
      <c r="E37" s="44"/>
      <c r="F37" s="44"/>
    </row>
    <row r="38" spans="1:6" ht="18" customHeight="1" thickBot="1">
      <c r="A38" s="69"/>
      <c r="B38" s="70" t="s">
        <v>158</v>
      </c>
      <c r="C38" s="61"/>
      <c r="D38" s="61"/>
      <c r="E38" s="61"/>
      <c r="F38" s="61"/>
    </row>
    <row r="39" spans="1:6" ht="18" customHeight="1" thickBot="1">
      <c r="A39" s="108"/>
      <c r="B39" s="103" t="s">
        <v>161</v>
      </c>
      <c r="C39" s="104">
        <f>SUM(C29,C34)</f>
        <v>103324.94</v>
      </c>
      <c r="D39" s="105">
        <f>SUM(D29,D34)</f>
        <v>18797</v>
      </c>
      <c r="E39" s="105">
        <f>SUM(E29,E34)</f>
        <v>134000</v>
      </c>
      <c r="F39" s="105">
        <f>SUM(F29,F34)</f>
        <v>133800</v>
      </c>
    </row>
    <row r="40" spans="1:6" ht="18" customHeight="1">
      <c r="A40" s="83"/>
      <c r="B40" s="139" t="s">
        <v>162</v>
      </c>
      <c r="C40" s="87"/>
      <c r="D40" s="87"/>
      <c r="E40" s="87"/>
      <c r="F40" s="87"/>
    </row>
    <row r="41" spans="1:6" ht="18" customHeight="1">
      <c r="A41" s="34"/>
      <c r="B41" s="64" t="s">
        <v>163</v>
      </c>
      <c r="C41" s="71"/>
      <c r="D41" s="71"/>
      <c r="E41" s="71"/>
      <c r="F41" s="71"/>
    </row>
    <row r="42" spans="1:6" ht="18" customHeight="1">
      <c r="A42" s="38"/>
      <c r="B42" s="39" t="s">
        <v>164</v>
      </c>
      <c r="C42" s="44"/>
      <c r="D42" s="44"/>
      <c r="E42" s="44"/>
      <c r="F42" s="44"/>
    </row>
    <row r="43" spans="1:6" ht="18" customHeight="1" thickBot="1">
      <c r="A43" s="69"/>
      <c r="B43" s="70" t="s">
        <v>165</v>
      </c>
      <c r="C43" s="61"/>
      <c r="D43" s="61"/>
      <c r="E43" s="61"/>
      <c r="F43" s="61"/>
    </row>
    <row r="44" spans="1:6" ht="18" customHeight="1" thickBot="1">
      <c r="A44" s="108"/>
      <c r="B44" s="103" t="s">
        <v>166</v>
      </c>
      <c r="C44" s="111"/>
      <c r="D44" s="114"/>
      <c r="E44" s="114"/>
      <c r="F44" s="114"/>
    </row>
    <row r="45" spans="1:6" ht="18" customHeight="1">
      <c r="A45" s="83"/>
      <c r="B45" s="139" t="s">
        <v>167</v>
      </c>
      <c r="C45" s="87"/>
      <c r="D45" s="87"/>
      <c r="E45" s="87"/>
      <c r="F45" s="87"/>
    </row>
    <row r="46" spans="1:6" ht="18" customHeight="1">
      <c r="A46" s="34"/>
      <c r="B46" s="64" t="s">
        <v>168</v>
      </c>
      <c r="C46" s="71"/>
      <c r="D46" s="71"/>
      <c r="E46" s="71"/>
      <c r="F46" s="71"/>
    </row>
    <row r="47" spans="1:6" ht="18" customHeight="1">
      <c r="A47" s="43"/>
      <c r="B47" s="39" t="s">
        <v>169</v>
      </c>
      <c r="C47" s="47">
        <f>'[1]EXP (Pro.)'!E20</f>
        <v>0</v>
      </c>
      <c r="D47" s="47">
        <f>'[1]EXP (Pro.)'!F20</f>
        <v>0</v>
      </c>
      <c r="E47" s="47">
        <f>'[1]EXP (Pro.)'!G20</f>
        <v>0</v>
      </c>
      <c r="F47" s="47">
        <f>'[1]EXP (Pro.)'!H20</f>
        <v>0</v>
      </c>
    </row>
    <row r="48" spans="1:6" ht="18" customHeight="1">
      <c r="A48" s="43"/>
      <c r="B48" s="39" t="s">
        <v>170</v>
      </c>
      <c r="C48" s="47">
        <f>'[1]EXP (Pro.)'!E21</f>
        <v>525067.3333333334</v>
      </c>
      <c r="D48" s="47">
        <f>'[1]EXP (Pro.)'!F21</f>
        <v>1575202</v>
      </c>
      <c r="E48" s="47">
        <f>'[1]EXP (Pro.)'!G21</f>
        <v>396400</v>
      </c>
      <c r="F48" s="47">
        <f>'[1]EXP (Pro.)'!H21</f>
        <v>396400</v>
      </c>
    </row>
    <row r="49" spans="1:6" ht="18" customHeight="1">
      <c r="A49" s="43"/>
      <c r="B49" s="39" t="s">
        <v>171</v>
      </c>
      <c r="C49" s="44"/>
      <c r="D49" s="44"/>
      <c r="E49" s="44"/>
      <c r="F49" s="44"/>
    </row>
    <row r="50" spans="1:6" ht="18" customHeight="1">
      <c r="A50" s="43"/>
      <c r="B50" s="39" t="s">
        <v>172</v>
      </c>
      <c r="C50" s="47">
        <f>'[1]EXP (Pro.)'!E22</f>
        <v>32500</v>
      </c>
      <c r="D50" s="47">
        <f>'[1]EXP (Pro.)'!F22</f>
        <v>0</v>
      </c>
      <c r="E50" s="47">
        <f>'[1]EXP (Pro.)'!G22</f>
        <v>0</v>
      </c>
      <c r="F50" s="47">
        <f>'[1]EXP (Pro.)'!H22</f>
        <v>0</v>
      </c>
    </row>
    <row r="51" spans="1:6" ht="18" customHeight="1">
      <c r="A51" s="43"/>
      <c r="B51" s="39" t="s">
        <v>173</v>
      </c>
      <c r="C51" s="44"/>
      <c r="D51" s="44"/>
      <c r="E51" s="44"/>
      <c r="F51" s="44"/>
    </row>
    <row r="52" spans="1:6" ht="18" customHeight="1" thickBot="1">
      <c r="A52" s="69"/>
      <c r="B52" s="70" t="s">
        <v>174</v>
      </c>
      <c r="C52" s="40">
        <f>'[1]EXP (Pro.)'!E23</f>
        <v>0</v>
      </c>
      <c r="D52" s="40">
        <f>'[1]EXP (Pro.)'!F23</f>
        <v>0</v>
      </c>
      <c r="E52" s="40">
        <f>'[1]EXP (Pro.)'!G23</f>
        <v>0</v>
      </c>
      <c r="F52" s="40">
        <f>'[1]EXP (Pro.)'!H23</f>
        <v>4524014</v>
      </c>
    </row>
    <row r="53" spans="1:6" ht="18" customHeight="1" thickBot="1">
      <c r="A53" s="102"/>
      <c r="B53" s="103" t="s">
        <v>175</v>
      </c>
      <c r="C53" s="104">
        <f>SUM(C47:C52)</f>
        <v>557567.3333333334</v>
      </c>
      <c r="D53" s="105">
        <f>SUM(D47:D52)</f>
        <v>1575202</v>
      </c>
      <c r="E53" s="105">
        <f>SUM(E47:E52)</f>
        <v>396400</v>
      </c>
      <c r="F53" s="105">
        <f>SUM(F47:F52)</f>
        <v>4920414</v>
      </c>
    </row>
    <row r="54" spans="1:6" ht="18" customHeight="1">
      <c r="A54" s="83"/>
      <c r="B54" s="75" t="s">
        <v>470</v>
      </c>
      <c r="C54" s="84"/>
      <c r="D54" s="82"/>
      <c r="E54" s="82"/>
      <c r="F54" s="82"/>
    </row>
    <row r="55" spans="1:6" ht="18" customHeight="1">
      <c r="A55" s="83"/>
      <c r="B55" s="75" t="s">
        <v>176</v>
      </c>
      <c r="C55" s="47">
        <f>'[1]EXP (Pro.)'!E25</f>
        <v>377774</v>
      </c>
      <c r="D55" s="47">
        <f>'[1]EXP (Pro.)'!F25</f>
        <v>394570</v>
      </c>
      <c r="E55" s="47">
        <f>'[1]EXP (Pro.)'!G25</f>
        <v>400000</v>
      </c>
      <c r="F55" s="47">
        <f>'[1]EXP (Pro.)'!H25</f>
        <v>400000</v>
      </c>
    </row>
    <row r="56" spans="1:6" ht="18" customHeight="1">
      <c r="A56" s="43"/>
      <c r="B56" s="39" t="s">
        <v>170</v>
      </c>
      <c r="C56" s="47">
        <f>'[1]EXP (Pro.)'!E26</f>
        <v>0</v>
      </c>
      <c r="D56" s="47">
        <f>'[1]EXP (Pro.)'!F26</f>
        <v>0</v>
      </c>
      <c r="E56" s="47">
        <f>'[1]EXP (Pro.)'!G26</f>
        <v>0</v>
      </c>
      <c r="F56" s="47">
        <f>'[1]EXP (Pro.)'!H26</f>
        <v>0</v>
      </c>
    </row>
    <row r="57" spans="1:6" ht="18" customHeight="1">
      <c r="A57" s="43"/>
      <c r="B57" s="39" t="s">
        <v>177</v>
      </c>
      <c r="C57" s="44"/>
      <c r="D57" s="44"/>
      <c r="E57" s="44"/>
      <c r="F57" s="44"/>
    </row>
    <row r="58" spans="1:6" ht="18" customHeight="1">
      <c r="A58" s="43"/>
      <c r="B58" s="39" t="s">
        <v>178</v>
      </c>
      <c r="C58" s="44"/>
      <c r="D58" s="44"/>
      <c r="E58" s="44"/>
      <c r="F58" s="44"/>
    </row>
    <row r="59" spans="1:6" ht="18" customHeight="1">
      <c r="A59" s="43"/>
      <c r="B59" s="39" t="s">
        <v>179</v>
      </c>
      <c r="C59" s="44"/>
      <c r="D59" s="44"/>
      <c r="E59" s="44"/>
      <c r="F59" s="44"/>
    </row>
    <row r="60" spans="1:6" ht="18" customHeight="1" thickBot="1">
      <c r="A60" s="69"/>
      <c r="B60" s="70" t="s">
        <v>180</v>
      </c>
      <c r="C60" s="40">
        <f>'[1]EXP (Pro.)'!E27</f>
        <v>428310.3333333333</v>
      </c>
      <c r="D60" s="40">
        <f>'[1]EXP (Pro.)'!F27</f>
        <v>399013</v>
      </c>
      <c r="E60" s="40">
        <f>'[1]EXP (Pro.)'!G27</f>
        <v>600000</v>
      </c>
      <c r="F60" s="40">
        <f>'[1]EXP (Pro.)'!H27</f>
        <v>600000</v>
      </c>
    </row>
    <row r="61" spans="1:6" ht="18" customHeight="1" thickBot="1">
      <c r="A61" s="102"/>
      <c r="B61" s="115" t="s">
        <v>105</v>
      </c>
      <c r="C61" s="105">
        <f>SUM(C55:C60)</f>
        <v>806084.3333333333</v>
      </c>
      <c r="D61" s="105">
        <f>SUM(D55:D60)</f>
        <v>793583</v>
      </c>
      <c r="E61" s="105">
        <f>SUM(E55:E60)</f>
        <v>1000000</v>
      </c>
      <c r="F61" s="105">
        <f>SUM(F55:F60)</f>
        <v>1000000</v>
      </c>
    </row>
    <row r="62" spans="1:6" ht="18" customHeight="1">
      <c r="A62" s="34"/>
      <c r="B62" s="64" t="s">
        <v>181</v>
      </c>
      <c r="C62" s="54">
        <f>'[1]EXP (Pro.)'!E29</f>
        <v>334237.38666666666</v>
      </c>
      <c r="D62" s="54">
        <f>'[1]EXP (Pro.)'!F29</f>
        <v>259705</v>
      </c>
      <c r="E62" s="54">
        <f>'[1]EXP (Pro.)'!G29</f>
        <v>553000</v>
      </c>
      <c r="F62" s="54">
        <f>'[1]EXP (Pro.)'!H29</f>
        <v>552484</v>
      </c>
    </row>
    <row r="63" spans="1:6" s="15" customFormat="1" ht="19.5" customHeight="1">
      <c r="A63" s="43"/>
      <c r="B63" s="39" t="s">
        <v>182</v>
      </c>
      <c r="C63" s="54">
        <f>'[1]EXP (Pro.)'!E30</f>
        <v>16859.666666666668</v>
      </c>
      <c r="D63" s="54">
        <f>'[1]EXP (Pro.)'!F30</f>
        <v>20050</v>
      </c>
      <c r="E63" s="54">
        <f>'[1]EXP (Pro.)'!G30</f>
        <v>20000</v>
      </c>
      <c r="F63" s="54">
        <f>'[1]EXP (Pro.)'!H30</f>
        <v>20000</v>
      </c>
    </row>
    <row r="64" spans="1:6" s="15" customFormat="1" ht="19.5" customHeight="1" thickBot="1">
      <c r="A64" s="69"/>
      <c r="B64" s="70" t="s">
        <v>158</v>
      </c>
      <c r="C64" s="54"/>
      <c r="D64" s="61"/>
      <c r="E64" s="61"/>
      <c r="F64" s="61"/>
    </row>
    <row r="65" spans="1:6" ht="18" customHeight="1" thickBot="1">
      <c r="A65" s="102"/>
      <c r="B65" s="115" t="s">
        <v>105</v>
      </c>
      <c r="C65" s="105">
        <f>SUM(C62:C64)</f>
        <v>351097.05333333334</v>
      </c>
      <c r="D65" s="105">
        <f>SUM(D62:D64)</f>
        <v>279755</v>
      </c>
      <c r="E65" s="105">
        <f>SUM(E62:E64)</f>
        <v>573000</v>
      </c>
      <c r="F65" s="105">
        <f>SUM(F62:F64)</f>
        <v>572484</v>
      </c>
    </row>
    <row r="66" spans="1:6" ht="18" customHeight="1" thickBot="1">
      <c r="A66" s="116"/>
      <c r="B66" s="115" t="s">
        <v>183</v>
      </c>
      <c r="C66" s="105">
        <f>SUM(C53,C61,C65)</f>
        <v>1714748.7199999997</v>
      </c>
      <c r="D66" s="105">
        <f>SUM(D53,D61,D65)</f>
        <v>2648540</v>
      </c>
      <c r="E66" s="105">
        <f>SUM(E53,E61,E65)</f>
        <v>1969400</v>
      </c>
      <c r="F66" s="105">
        <f>SUM(F53,F61,F65)</f>
        <v>6492898</v>
      </c>
    </row>
    <row r="67" spans="1:6" ht="18" customHeight="1">
      <c r="A67" s="83"/>
      <c r="B67" s="139" t="s">
        <v>184</v>
      </c>
      <c r="C67" s="87"/>
      <c r="D67" s="87"/>
      <c r="E67" s="87"/>
      <c r="F67" s="87"/>
    </row>
    <row r="68" spans="1:6" ht="18" customHeight="1">
      <c r="A68" s="34"/>
      <c r="B68" s="64" t="s">
        <v>185</v>
      </c>
      <c r="C68" s="71"/>
      <c r="D68" s="71"/>
      <c r="E68" s="71"/>
      <c r="F68" s="71"/>
    </row>
    <row r="69" spans="1:6" ht="18" customHeight="1">
      <c r="A69" s="43"/>
      <c r="B69" s="39" t="s">
        <v>186</v>
      </c>
      <c r="C69" s="44"/>
      <c r="D69" s="44"/>
      <c r="E69" s="44"/>
      <c r="F69" s="44"/>
    </row>
    <row r="70" spans="1:6" ht="18" customHeight="1">
      <c r="A70" s="43"/>
      <c r="B70" s="39" t="s">
        <v>154</v>
      </c>
      <c r="C70" s="44"/>
      <c r="D70" s="44"/>
      <c r="E70" s="44"/>
      <c r="F70" s="44"/>
    </row>
    <row r="71" spans="1:6" ht="18" customHeight="1" thickBot="1">
      <c r="A71" s="69"/>
      <c r="B71" s="70" t="s">
        <v>158</v>
      </c>
      <c r="C71" s="61"/>
      <c r="D71" s="61"/>
      <c r="E71" s="61"/>
      <c r="F71" s="61"/>
    </row>
    <row r="72" spans="1:6" ht="18" customHeight="1" thickBot="1">
      <c r="A72" s="102"/>
      <c r="B72" s="115" t="s">
        <v>105</v>
      </c>
      <c r="C72" s="117"/>
      <c r="D72" s="117"/>
      <c r="E72" s="117"/>
      <c r="F72" s="117"/>
    </row>
    <row r="73" spans="1:6" ht="18" customHeight="1">
      <c r="A73" s="83"/>
      <c r="B73" s="75" t="s">
        <v>187</v>
      </c>
      <c r="C73" s="87"/>
      <c r="D73" s="112"/>
      <c r="E73" s="112"/>
      <c r="F73" s="112"/>
    </row>
    <row r="74" spans="1:6" ht="18" customHeight="1">
      <c r="A74" s="34"/>
      <c r="B74" s="64" t="s">
        <v>160</v>
      </c>
      <c r="C74" s="54">
        <f>'[1]EXP (Pro.)'!E33</f>
        <v>1298011.3733333333</v>
      </c>
      <c r="D74" s="54">
        <f>'[1]EXP (Pro.)'!F33</f>
        <v>1391708</v>
      </c>
      <c r="E74" s="54">
        <f>'[1]EXP (Pro.)'!G33</f>
        <v>1702000</v>
      </c>
      <c r="F74" s="54">
        <f>'[1]EXP (Pro.)'!H33</f>
        <v>1702076</v>
      </c>
    </row>
    <row r="75" spans="1:6" ht="18" customHeight="1">
      <c r="A75" s="43"/>
      <c r="B75" s="39" t="s">
        <v>188</v>
      </c>
      <c r="C75" s="54">
        <f>'[1]EXP (Pro.)'!E34</f>
        <v>1691057.8933333333</v>
      </c>
      <c r="D75" s="54">
        <f>'[1]EXP (Pro.)'!F34</f>
        <v>1470460</v>
      </c>
      <c r="E75" s="54">
        <f>'[1]EXP (Pro.)'!G34</f>
        <v>2000000</v>
      </c>
      <c r="F75" s="54">
        <f>'[1]EXP (Pro.)'!H34</f>
        <v>2000000</v>
      </c>
    </row>
    <row r="76" spans="1:6" ht="18" customHeight="1" thickBot="1">
      <c r="A76" s="69"/>
      <c r="B76" s="70" t="s">
        <v>158</v>
      </c>
      <c r="C76" s="61"/>
      <c r="D76" s="61"/>
      <c r="E76" s="61"/>
      <c r="F76" s="61"/>
    </row>
    <row r="77" spans="1:6" ht="18" customHeight="1" thickBot="1">
      <c r="A77" s="102"/>
      <c r="B77" s="115" t="s">
        <v>105</v>
      </c>
      <c r="C77" s="105">
        <f>SUM(C74:C76)</f>
        <v>2989069.2666666666</v>
      </c>
      <c r="D77" s="105">
        <f>SUM(D74:D76)</f>
        <v>2862168</v>
      </c>
      <c r="E77" s="105">
        <f>SUM(E74:E76)</f>
        <v>3702000</v>
      </c>
      <c r="F77" s="105">
        <f>SUM(F74:F76)</f>
        <v>3702076</v>
      </c>
    </row>
    <row r="78" spans="1:6" ht="18" customHeight="1">
      <c r="A78" s="83"/>
      <c r="B78" s="75" t="s">
        <v>189</v>
      </c>
      <c r="C78" s="87"/>
      <c r="D78" s="87"/>
      <c r="E78" s="87"/>
      <c r="F78" s="87"/>
    </row>
    <row r="79" spans="1:6" ht="18" customHeight="1">
      <c r="A79" s="34"/>
      <c r="B79" s="64" t="s">
        <v>160</v>
      </c>
      <c r="C79" s="71"/>
      <c r="D79" s="71"/>
      <c r="E79" s="71"/>
      <c r="F79" s="71"/>
    </row>
    <row r="80" spans="1:6" ht="18" customHeight="1">
      <c r="A80" s="38"/>
      <c r="B80" s="39" t="s">
        <v>154</v>
      </c>
      <c r="C80" s="44"/>
      <c r="D80" s="44"/>
      <c r="E80" s="44"/>
      <c r="F80" s="44"/>
    </row>
    <row r="81" spans="1:6" ht="18" customHeight="1" thickBot="1">
      <c r="A81" s="69"/>
      <c r="B81" s="70" t="s">
        <v>158</v>
      </c>
      <c r="C81" s="61"/>
      <c r="D81" s="61"/>
      <c r="E81" s="61"/>
      <c r="F81" s="61"/>
    </row>
    <row r="82" spans="1:6" ht="18" customHeight="1" thickBot="1">
      <c r="A82" s="102"/>
      <c r="B82" s="115" t="s">
        <v>105</v>
      </c>
      <c r="C82" s="117"/>
      <c r="D82" s="117"/>
      <c r="E82" s="117"/>
      <c r="F82" s="117"/>
    </row>
    <row r="83" spans="1:6" ht="18" customHeight="1">
      <c r="A83" s="83"/>
      <c r="B83" s="75" t="s">
        <v>190</v>
      </c>
      <c r="C83" s="87"/>
      <c r="D83" s="112"/>
      <c r="E83" s="112"/>
      <c r="F83" s="112"/>
    </row>
    <row r="84" spans="1:6" ht="18" customHeight="1">
      <c r="A84" s="34"/>
      <c r="B84" s="64" t="s">
        <v>160</v>
      </c>
      <c r="C84" s="54">
        <f>'[1]EXP (Pro.)'!E36</f>
        <v>142021.5</v>
      </c>
      <c r="D84" s="54">
        <f>'[1]EXP (Pro.)'!F36</f>
        <v>160398</v>
      </c>
      <c r="E84" s="54">
        <f>'[1]EXP (Pro.)'!G36</f>
        <v>161000</v>
      </c>
      <c r="F84" s="54">
        <f>'[1]EXP (Pro.)'!H36</f>
        <v>160530</v>
      </c>
    </row>
    <row r="85" spans="1:6" ht="18" customHeight="1">
      <c r="A85" s="43"/>
      <c r="B85" s="39" t="s">
        <v>154</v>
      </c>
      <c r="C85" s="54">
        <f>'[1]EXP (Pro.)'!E37</f>
        <v>8172.333333333333</v>
      </c>
      <c r="D85" s="54">
        <f>'[1]EXP (Pro.)'!F37</f>
        <v>2250</v>
      </c>
      <c r="E85" s="54">
        <f>'[1]EXP (Pro.)'!G37</f>
        <v>10000</v>
      </c>
      <c r="F85" s="54">
        <f>'[1]EXP (Pro.)'!H37</f>
        <v>10000</v>
      </c>
    </row>
    <row r="86" spans="1:6" ht="18" customHeight="1" thickBot="1">
      <c r="A86" s="69"/>
      <c r="B86" s="70" t="s">
        <v>155</v>
      </c>
      <c r="C86" s="61"/>
      <c r="D86" s="61"/>
      <c r="E86" s="61"/>
      <c r="F86" s="61"/>
    </row>
    <row r="87" spans="1:6" ht="18" customHeight="1" thickBot="1">
      <c r="A87" s="102"/>
      <c r="B87" s="115" t="s">
        <v>175</v>
      </c>
      <c r="C87" s="105">
        <f>SUM(C84:C86)</f>
        <v>150193.83333333334</v>
      </c>
      <c r="D87" s="105">
        <f>SUM(D84:D86)</f>
        <v>162648</v>
      </c>
      <c r="E87" s="105">
        <f>SUM(E84:E86)</f>
        <v>171000</v>
      </c>
      <c r="F87" s="105">
        <f>SUM(F84:F86)</f>
        <v>170530</v>
      </c>
    </row>
    <row r="88" spans="1:6" ht="18" customHeight="1">
      <c r="A88" s="83"/>
      <c r="B88" s="75" t="s">
        <v>194</v>
      </c>
      <c r="C88" s="87"/>
      <c r="D88" s="112"/>
      <c r="E88" s="112"/>
      <c r="F88" s="112"/>
    </row>
    <row r="89" spans="1:6" ht="18" customHeight="1">
      <c r="A89" s="34"/>
      <c r="B89" s="64" t="s">
        <v>160</v>
      </c>
      <c r="C89" s="54">
        <f>'[1]EXP (Pro.)'!E39</f>
        <v>140113.09333333335</v>
      </c>
      <c r="D89" s="54">
        <f>'[1]EXP (Pro.)'!F39</f>
        <v>159530</v>
      </c>
      <c r="E89" s="54">
        <f>'[1]EXP (Pro.)'!G39</f>
        <v>161000</v>
      </c>
      <c r="F89" s="54">
        <f>'[1]EXP (Pro.)'!H39</f>
        <v>160770</v>
      </c>
    </row>
    <row r="90" spans="1:6" ht="18" customHeight="1">
      <c r="A90" s="34"/>
      <c r="B90" s="64" t="s">
        <v>235</v>
      </c>
      <c r="C90" s="54">
        <f>'[1]EXP (Pro.)'!E40</f>
        <v>6406.666666666667</v>
      </c>
      <c r="D90" s="54">
        <f>'[1]EXP (Pro.)'!F40</f>
        <v>4934</v>
      </c>
      <c r="E90" s="54">
        <f>'[1]EXP (Pro.)'!G40</f>
        <v>2000</v>
      </c>
      <c r="F90" s="54">
        <f>'[1]EXP (Pro.)'!H40</f>
        <v>3000</v>
      </c>
    </row>
    <row r="91" spans="1:6" ht="18" customHeight="1" thickBot="1">
      <c r="A91" s="83"/>
      <c r="B91" s="75" t="s">
        <v>195</v>
      </c>
      <c r="C91" s="87"/>
      <c r="D91" s="87"/>
      <c r="E91" s="87"/>
      <c r="F91" s="87"/>
    </row>
    <row r="92" spans="1:6" s="15" customFormat="1" ht="19.5" customHeight="1" thickBot="1">
      <c r="A92" s="102"/>
      <c r="B92" s="115" t="s">
        <v>175</v>
      </c>
      <c r="C92" s="105">
        <f>SUM(C89:C91)</f>
        <v>146519.76</v>
      </c>
      <c r="D92" s="105">
        <f>SUM(D89:D91)</f>
        <v>164464</v>
      </c>
      <c r="E92" s="105">
        <f>SUM(E89:E91)</f>
        <v>163000</v>
      </c>
      <c r="F92" s="105">
        <f>SUM(F89:F91)</f>
        <v>163770</v>
      </c>
    </row>
    <row r="93" spans="1:6" s="15" customFormat="1" ht="19.5" customHeight="1">
      <c r="A93" s="83"/>
      <c r="B93" s="75" t="s">
        <v>196</v>
      </c>
      <c r="C93" s="87"/>
      <c r="D93" s="87"/>
      <c r="E93" s="87"/>
      <c r="F93" s="87"/>
    </row>
    <row r="94" spans="1:6" ht="18" customHeight="1">
      <c r="A94" s="83"/>
      <c r="B94" s="75" t="s">
        <v>197</v>
      </c>
      <c r="C94" s="87"/>
      <c r="D94" s="87"/>
      <c r="E94" s="87"/>
      <c r="F94" s="87"/>
    </row>
    <row r="95" spans="1:6" ht="18" customHeight="1">
      <c r="A95" s="34"/>
      <c r="B95" s="64" t="s">
        <v>160</v>
      </c>
      <c r="C95" s="54">
        <f>'[1]EXP (Pro.)'!E42</f>
        <v>1454732.1333333335</v>
      </c>
      <c r="D95" s="54">
        <f>'[1]EXP (Pro.)'!F42</f>
        <v>1548101</v>
      </c>
      <c r="E95" s="54">
        <f>'[1]EXP (Pro.)'!G42</f>
        <v>1621000</v>
      </c>
      <c r="F95" s="54">
        <f>'[1]EXP (Pro.)'!H42</f>
        <v>1620753</v>
      </c>
    </row>
    <row r="96" spans="1:6" ht="18" customHeight="1">
      <c r="A96" s="34"/>
      <c r="B96" s="64" t="s">
        <v>198</v>
      </c>
      <c r="C96" s="54">
        <f>'[1]EXP (Pro.)'!E43</f>
        <v>73504.66666666667</v>
      </c>
      <c r="D96" s="54">
        <f>'[1]EXP (Pro.)'!F43</f>
        <v>64612</v>
      </c>
      <c r="E96" s="54">
        <f>'[1]EXP (Pro.)'!G43</f>
        <v>80000</v>
      </c>
      <c r="F96" s="54">
        <f>'[1]EXP (Pro.)'!H43</f>
        <v>80000</v>
      </c>
    </row>
    <row r="97" spans="1:6" ht="18" customHeight="1" thickBot="1">
      <c r="A97" s="69"/>
      <c r="B97" s="119" t="s">
        <v>195</v>
      </c>
      <c r="C97" s="61"/>
      <c r="D97" s="61"/>
      <c r="E97" s="61"/>
      <c r="F97" s="61"/>
    </row>
    <row r="98" spans="1:6" ht="18" customHeight="1" thickBot="1">
      <c r="A98" s="102"/>
      <c r="B98" s="115" t="s">
        <v>105</v>
      </c>
      <c r="C98" s="105">
        <f>SUM(C95:C97)</f>
        <v>1528236.8000000003</v>
      </c>
      <c r="D98" s="105">
        <f>SUM(D95:D97)</f>
        <v>1612713</v>
      </c>
      <c r="E98" s="105">
        <f>SUM(E95:E97)</f>
        <v>1701000</v>
      </c>
      <c r="F98" s="105">
        <f>SUM(F95:F97)</f>
        <v>1700753</v>
      </c>
    </row>
    <row r="99" spans="1:6" ht="18" customHeight="1">
      <c r="A99" s="83"/>
      <c r="B99" s="75" t="s">
        <v>191</v>
      </c>
      <c r="C99" s="87"/>
      <c r="D99" s="87"/>
      <c r="E99" s="87"/>
      <c r="F99" s="87"/>
    </row>
    <row r="100" spans="1:6" ht="18" customHeight="1">
      <c r="A100" s="43"/>
      <c r="B100" s="39" t="s">
        <v>186</v>
      </c>
      <c r="C100" s="47">
        <f>'[1]EXP (Pro.)'!E45</f>
        <v>117819.64333333333</v>
      </c>
      <c r="D100" s="47">
        <f>'[1]EXP (Pro.)'!F45</f>
        <v>125782</v>
      </c>
      <c r="E100" s="47">
        <f>'[1]EXP (Pro.)'!G45</f>
        <v>136000</v>
      </c>
      <c r="F100" s="47">
        <f>'[1]EXP (Pro.)'!H45</f>
        <v>135684</v>
      </c>
    </row>
    <row r="101" spans="1:6" ht="18" customHeight="1">
      <c r="A101" s="43"/>
      <c r="B101" s="39" t="s">
        <v>192</v>
      </c>
      <c r="C101" s="47">
        <f>'[1]EXP (Pro.)'!E46</f>
        <v>11164</v>
      </c>
      <c r="D101" s="47">
        <f>'[1]EXP (Pro.)'!F46</f>
        <v>9050</v>
      </c>
      <c r="E101" s="47">
        <f>'[1]EXP (Pro.)'!G46</f>
        <v>10000</v>
      </c>
      <c r="F101" s="47">
        <f>'[1]EXP (Pro.)'!H46</f>
        <v>10000</v>
      </c>
    </row>
    <row r="102" spans="1:6" ht="18" customHeight="1" thickBot="1">
      <c r="A102" s="69"/>
      <c r="B102" s="70" t="s">
        <v>193</v>
      </c>
      <c r="C102" s="61"/>
      <c r="D102" s="61"/>
      <c r="E102" s="61"/>
      <c r="F102" s="61"/>
    </row>
    <row r="103" spans="1:6" ht="18" customHeight="1" thickBot="1">
      <c r="A103" s="102"/>
      <c r="B103" s="115" t="s">
        <v>105</v>
      </c>
      <c r="C103" s="105">
        <f>SUM(C100:C102)</f>
        <v>128983.64333333333</v>
      </c>
      <c r="D103" s="105">
        <f>SUM(D100:D102)</f>
        <v>134832</v>
      </c>
      <c r="E103" s="105">
        <f>SUM(E100:E102)</f>
        <v>146000</v>
      </c>
      <c r="F103" s="105">
        <f>SUM(F100:F102)</f>
        <v>145684</v>
      </c>
    </row>
    <row r="104" spans="1:6" ht="18" customHeight="1">
      <c r="A104" s="83"/>
      <c r="B104" s="75" t="s">
        <v>199</v>
      </c>
      <c r="C104" s="87"/>
      <c r="D104" s="87"/>
      <c r="E104" s="87"/>
      <c r="F104" s="87"/>
    </row>
    <row r="105" spans="1:6" ht="18" customHeight="1">
      <c r="A105" s="34"/>
      <c r="B105" s="64" t="s">
        <v>200</v>
      </c>
      <c r="C105" s="71"/>
      <c r="D105" s="71"/>
      <c r="E105" s="71"/>
      <c r="F105" s="71"/>
    </row>
    <row r="106" spans="1:6" ht="18" customHeight="1">
      <c r="A106" s="43"/>
      <c r="B106" s="120" t="s">
        <v>160</v>
      </c>
      <c r="C106" s="44"/>
      <c r="D106" s="44"/>
      <c r="E106" s="44"/>
      <c r="F106" s="44"/>
    </row>
    <row r="107" spans="1:6" ht="18" customHeight="1">
      <c r="A107" s="43"/>
      <c r="B107" s="39" t="s">
        <v>182</v>
      </c>
      <c r="C107" s="44"/>
      <c r="D107" s="44"/>
      <c r="E107" s="44"/>
      <c r="F107" s="44"/>
    </row>
    <row r="108" spans="1:6" ht="18" customHeight="1" thickBot="1">
      <c r="A108" s="69"/>
      <c r="B108" s="70" t="s">
        <v>195</v>
      </c>
      <c r="C108" s="61"/>
      <c r="D108" s="61"/>
      <c r="E108" s="61"/>
      <c r="F108" s="61"/>
    </row>
    <row r="109" spans="1:6" ht="18" customHeight="1" thickBot="1">
      <c r="A109" s="102"/>
      <c r="B109" s="115" t="s">
        <v>201</v>
      </c>
      <c r="C109" s="117"/>
      <c r="D109" s="117"/>
      <c r="E109" s="117"/>
      <c r="F109" s="117"/>
    </row>
    <row r="110" spans="1:6" ht="18" customHeight="1" thickBot="1">
      <c r="A110" s="108"/>
      <c r="B110" s="115" t="s">
        <v>202</v>
      </c>
      <c r="C110" s="105">
        <f>SUM(C72,C77,C82,C87,C92,C98,C103,C109)</f>
        <v>4943003.303333334</v>
      </c>
      <c r="D110" s="105">
        <f>SUM(D72,D77,D82,D87,D92,D98,D103,D109)</f>
        <v>4936825</v>
      </c>
      <c r="E110" s="105">
        <f>SUM(E72,E77,E82,E87,E92,E98,E103,E109)</f>
        <v>5883000</v>
      </c>
      <c r="F110" s="105">
        <f>SUM(F72,F77,F82,F87,F92,F98,F103,F109)</f>
        <v>5882813</v>
      </c>
    </row>
    <row r="111" spans="1:6" ht="18" customHeight="1">
      <c r="A111" s="83"/>
      <c r="B111" s="140" t="s">
        <v>203</v>
      </c>
      <c r="C111" s="87"/>
      <c r="D111" s="87"/>
      <c r="E111" s="87"/>
      <c r="F111" s="87"/>
    </row>
    <row r="112" spans="1:6" ht="18" customHeight="1">
      <c r="A112" s="83"/>
      <c r="B112" s="75" t="s">
        <v>204</v>
      </c>
      <c r="C112" s="87"/>
      <c r="D112" s="87"/>
      <c r="E112" s="87"/>
      <c r="F112" s="87"/>
    </row>
    <row r="113" spans="1:6" ht="18" customHeight="1">
      <c r="A113" s="34"/>
      <c r="B113" s="64" t="s">
        <v>160</v>
      </c>
      <c r="C113" s="54">
        <f>'[1]EXP (Pro.)'!E49</f>
        <v>186071.83333333334</v>
      </c>
      <c r="D113" s="54">
        <f>'[1]EXP (Pro.)'!F49</f>
        <v>213547</v>
      </c>
      <c r="E113" s="54">
        <f>'[1]EXP (Pro.)'!G49</f>
        <v>595000</v>
      </c>
      <c r="F113" s="54">
        <f>'[1]EXP (Pro.)'!H49</f>
        <v>207570</v>
      </c>
    </row>
    <row r="114" spans="1:6" ht="18" customHeight="1">
      <c r="A114" s="43"/>
      <c r="B114" s="39" t="s">
        <v>182</v>
      </c>
      <c r="C114" s="54">
        <f>'[1]EXP (Pro.)'!E50</f>
        <v>87643</v>
      </c>
      <c r="D114" s="54">
        <f>'[1]EXP (Pro.)'!F50</f>
        <v>102204</v>
      </c>
      <c r="E114" s="54">
        <f>'[1]EXP (Pro.)'!G50</f>
        <v>100000</v>
      </c>
      <c r="F114" s="54">
        <f>'[1]EXP (Pro.)'!H50</f>
        <v>100000</v>
      </c>
    </row>
    <row r="115" spans="1:6" ht="18" customHeight="1">
      <c r="A115" s="43"/>
      <c r="B115" s="39" t="s">
        <v>205</v>
      </c>
      <c r="C115" s="54">
        <f>'[1]EXP (Pro.)'!E51</f>
        <v>0</v>
      </c>
      <c r="D115" s="54">
        <f>'[1]EXP (Pro.)'!F51</f>
        <v>0</v>
      </c>
      <c r="E115" s="54">
        <f>'[1]EXP (Pro.)'!G51</f>
        <v>0</v>
      </c>
      <c r="F115" s="54">
        <f>'[1]EXP (Pro.)'!H51</f>
        <v>0</v>
      </c>
    </row>
    <row r="116" spans="1:6" ht="18" customHeight="1">
      <c r="A116" s="43"/>
      <c r="B116" s="39" t="s">
        <v>206</v>
      </c>
      <c r="C116" s="54">
        <f>'[1]EXP (Pro.)'!E52</f>
        <v>49208.666666666664</v>
      </c>
      <c r="D116" s="54">
        <f>'[1]EXP (Pro.)'!F52</f>
        <v>48955</v>
      </c>
      <c r="E116" s="54">
        <f>'[1]EXP (Pro.)'!G52</f>
        <v>50000</v>
      </c>
      <c r="F116" s="54">
        <f>'[1]EXP (Pro.)'!H52</f>
        <v>50000</v>
      </c>
    </row>
    <row r="117" spans="1:6" ht="18" customHeight="1" thickBot="1">
      <c r="A117" s="69"/>
      <c r="B117" s="119" t="s">
        <v>207</v>
      </c>
      <c r="C117" s="61"/>
      <c r="D117" s="61"/>
      <c r="E117" s="61"/>
      <c r="F117" s="61"/>
    </row>
    <row r="118" spans="1:6" ht="18" customHeight="1" thickBot="1">
      <c r="A118" s="102"/>
      <c r="B118" s="115" t="s">
        <v>105</v>
      </c>
      <c r="C118" s="105">
        <f>SUM(C113:C117)</f>
        <v>322923.50000000006</v>
      </c>
      <c r="D118" s="105">
        <f>SUM(D113:D117)</f>
        <v>364706</v>
      </c>
      <c r="E118" s="105">
        <f>SUM(E113:E117)</f>
        <v>745000</v>
      </c>
      <c r="F118" s="105">
        <f>SUM(F113:F117)</f>
        <v>357570</v>
      </c>
    </row>
    <row r="119" spans="1:6" ht="18" customHeight="1">
      <c r="A119" s="83"/>
      <c r="B119" s="122" t="s">
        <v>208</v>
      </c>
      <c r="C119" s="112"/>
      <c r="D119" s="112"/>
      <c r="E119" s="112"/>
      <c r="F119" s="112"/>
    </row>
    <row r="120" spans="1:6" ht="18" customHeight="1">
      <c r="A120" s="34"/>
      <c r="B120" s="64" t="s">
        <v>153</v>
      </c>
      <c r="C120" s="71"/>
      <c r="D120" s="71"/>
      <c r="E120" s="71"/>
      <c r="F120" s="71"/>
    </row>
    <row r="121" spans="1:6" s="15" customFormat="1" ht="19.5" customHeight="1">
      <c r="A121" s="43"/>
      <c r="B121" s="39" t="s">
        <v>182</v>
      </c>
      <c r="C121" s="44"/>
      <c r="D121" s="44"/>
      <c r="E121" s="44"/>
      <c r="F121" s="44"/>
    </row>
    <row r="122" spans="1:6" s="15" customFormat="1" ht="19.5" customHeight="1" thickBot="1">
      <c r="A122" s="69"/>
      <c r="B122" s="119" t="s">
        <v>209</v>
      </c>
      <c r="C122" s="61"/>
      <c r="D122" s="61"/>
      <c r="E122" s="61"/>
      <c r="F122" s="61"/>
    </row>
    <row r="123" spans="1:6" ht="18" customHeight="1" thickBot="1">
      <c r="A123" s="102"/>
      <c r="B123" s="115" t="s">
        <v>201</v>
      </c>
      <c r="C123" s="105"/>
      <c r="D123" s="117"/>
      <c r="E123" s="117"/>
      <c r="F123" s="117"/>
    </row>
    <row r="124" spans="1:6" ht="18" customHeight="1">
      <c r="A124" s="83"/>
      <c r="B124" s="75" t="s">
        <v>210</v>
      </c>
      <c r="C124" s="87"/>
      <c r="D124" s="87"/>
      <c r="E124" s="87"/>
      <c r="F124" s="87"/>
    </row>
    <row r="125" spans="1:6" ht="18" customHeight="1">
      <c r="A125" s="86"/>
      <c r="B125" s="64" t="s">
        <v>153</v>
      </c>
      <c r="C125" s="71"/>
      <c r="D125" s="71"/>
      <c r="E125" s="71"/>
      <c r="F125" s="71"/>
    </row>
    <row r="126" spans="1:6" ht="18" customHeight="1">
      <c r="A126" s="43"/>
      <c r="B126" s="39" t="s">
        <v>182</v>
      </c>
      <c r="C126" s="47">
        <f>'[1]EXP (Pro.)'!E54</f>
        <v>16587.666666666668</v>
      </c>
      <c r="D126" s="47">
        <f>'[1]EXP (Pro.)'!F54</f>
        <v>9700</v>
      </c>
      <c r="E126" s="47">
        <f>'[1]EXP (Pro.)'!G54</f>
        <v>25000</v>
      </c>
      <c r="F126" s="47">
        <f>'[1]EXP (Pro.)'!H54</f>
        <v>25000</v>
      </c>
    </row>
    <row r="127" spans="1:6" ht="18" customHeight="1" thickBot="1">
      <c r="A127" s="69"/>
      <c r="B127" s="119" t="s">
        <v>195</v>
      </c>
      <c r="C127" s="61"/>
      <c r="D127" s="61"/>
      <c r="E127" s="61"/>
      <c r="F127" s="61"/>
    </row>
    <row r="128" spans="1:6" ht="18" customHeight="1" thickBot="1">
      <c r="A128" s="102"/>
      <c r="B128" s="115" t="s">
        <v>201</v>
      </c>
      <c r="C128" s="105">
        <f>SUM(C125:C127)</f>
        <v>16587.666666666668</v>
      </c>
      <c r="D128" s="105">
        <f>SUM(D125:D127)</f>
        <v>9700</v>
      </c>
      <c r="E128" s="105">
        <f>SUM(E125:E127)</f>
        <v>25000</v>
      </c>
      <c r="F128" s="105">
        <f>SUM(F125:F127)</f>
        <v>25000</v>
      </c>
    </row>
    <row r="129" spans="1:6" ht="18" customHeight="1">
      <c r="A129" s="83"/>
      <c r="B129" s="75" t="s">
        <v>211</v>
      </c>
      <c r="C129" s="87"/>
      <c r="D129" s="87"/>
      <c r="E129" s="87"/>
      <c r="F129" s="87"/>
    </row>
    <row r="130" spans="1:6" ht="18" customHeight="1">
      <c r="A130" s="83"/>
      <c r="B130" s="75" t="s">
        <v>212</v>
      </c>
      <c r="C130" s="87"/>
      <c r="D130" s="87"/>
      <c r="E130" s="87"/>
      <c r="F130" s="87"/>
    </row>
    <row r="131" spans="1:6" ht="18" customHeight="1">
      <c r="A131" s="34"/>
      <c r="B131" s="64" t="s">
        <v>153</v>
      </c>
      <c r="C131" s="54">
        <f>'[1]EXP (Pro.)'!E55</f>
        <v>1143422.1466666667</v>
      </c>
      <c r="D131" s="54">
        <f>'[1]EXP (Pro.)'!F55</f>
        <v>1153880</v>
      </c>
      <c r="E131" s="54">
        <f>'[1]EXP (Pro.)'!G55</f>
        <v>1888000</v>
      </c>
      <c r="F131" s="54">
        <f>'[1]EXP (Pro.)'!H55</f>
        <v>1470402</v>
      </c>
    </row>
    <row r="132" spans="1:6" ht="18" customHeight="1">
      <c r="A132" s="43"/>
      <c r="B132" s="39" t="s">
        <v>182</v>
      </c>
      <c r="C132" s="54">
        <f>'[1]EXP (Pro.)'!E56</f>
        <v>6789.333333333333</v>
      </c>
      <c r="D132" s="54">
        <f>'[1]EXP (Pro.)'!F56</f>
        <v>0</v>
      </c>
      <c r="E132" s="54">
        <f>'[1]EXP (Pro.)'!G56</f>
        <v>40000</v>
      </c>
      <c r="F132" s="54">
        <f>'[1]EXP (Pro.)'!H56</f>
        <v>40000</v>
      </c>
    </row>
    <row r="133" spans="1:6" ht="18" customHeight="1" thickBot="1">
      <c r="A133" s="69"/>
      <c r="B133" s="70" t="s">
        <v>195</v>
      </c>
      <c r="C133" s="61"/>
      <c r="D133" s="61"/>
      <c r="E133" s="61"/>
      <c r="F133" s="61"/>
    </row>
    <row r="134" spans="1:6" ht="18" customHeight="1" thickBot="1">
      <c r="A134" s="102"/>
      <c r="B134" s="115" t="s">
        <v>201</v>
      </c>
      <c r="C134" s="105">
        <f>SUM(C131:C133)</f>
        <v>1150211.48</v>
      </c>
      <c r="D134" s="105">
        <f>SUM(D131:D133)</f>
        <v>1153880</v>
      </c>
      <c r="E134" s="105">
        <f>SUM(E131:E133)</f>
        <v>1928000</v>
      </c>
      <c r="F134" s="105">
        <f>SUM(F131:F133)</f>
        <v>1510402</v>
      </c>
    </row>
    <row r="135" spans="1:6" ht="18" customHeight="1">
      <c r="A135" s="83"/>
      <c r="B135" s="75" t="s">
        <v>213</v>
      </c>
      <c r="C135" s="87"/>
      <c r="D135" s="87"/>
      <c r="E135" s="87"/>
      <c r="F135" s="87"/>
    </row>
    <row r="136" spans="1:6" ht="18" customHeight="1">
      <c r="A136" s="34"/>
      <c r="B136" s="64" t="s">
        <v>153</v>
      </c>
      <c r="C136" s="54">
        <f>'[1]EXP (Pro.)'!E58</f>
        <v>244722.80999999997</v>
      </c>
      <c r="D136" s="54">
        <f>'[1]EXP (Pro.)'!F58</f>
        <v>313012</v>
      </c>
      <c r="E136" s="54">
        <f>'[1]EXP (Pro.)'!G58</f>
        <v>227000</v>
      </c>
      <c r="F136" s="54">
        <f>'[1]EXP (Pro.)'!H58</f>
        <v>106308</v>
      </c>
    </row>
    <row r="137" spans="1:6" ht="18" customHeight="1">
      <c r="A137" s="43"/>
      <c r="B137" s="39" t="s">
        <v>182</v>
      </c>
      <c r="C137" s="54">
        <f>'[1]EXP (Pro.)'!E59</f>
        <v>37886.666666666664</v>
      </c>
      <c r="D137" s="54">
        <f>'[1]EXP (Pro.)'!F59</f>
        <v>36812</v>
      </c>
      <c r="E137" s="54">
        <f>'[1]EXP (Pro.)'!G59</f>
        <v>40000</v>
      </c>
      <c r="F137" s="54">
        <f>'[1]EXP (Pro.)'!H59</f>
        <v>40000</v>
      </c>
    </row>
    <row r="138" spans="1:6" ht="18" customHeight="1" thickBot="1">
      <c r="A138" s="69"/>
      <c r="B138" s="70" t="s">
        <v>195</v>
      </c>
      <c r="C138" s="61"/>
      <c r="D138" s="61"/>
      <c r="E138" s="61"/>
      <c r="F138" s="61"/>
    </row>
    <row r="139" spans="1:6" ht="18" customHeight="1" thickBot="1">
      <c r="A139" s="102"/>
      <c r="B139" s="115" t="s">
        <v>201</v>
      </c>
      <c r="C139" s="105">
        <f>SUM(C136:C138)</f>
        <v>282609.4766666666</v>
      </c>
      <c r="D139" s="105">
        <f>SUM(D136:D138)</f>
        <v>349824</v>
      </c>
      <c r="E139" s="105">
        <f>SUM(E136:E138)</f>
        <v>267000</v>
      </c>
      <c r="F139" s="105">
        <f>SUM(F136:F138)</f>
        <v>146308</v>
      </c>
    </row>
    <row r="140" spans="1:6" ht="18" customHeight="1">
      <c r="A140" s="83"/>
      <c r="B140" s="75" t="s">
        <v>214</v>
      </c>
      <c r="C140" s="87"/>
      <c r="D140" s="87"/>
      <c r="E140" s="87"/>
      <c r="F140" s="87"/>
    </row>
    <row r="141" spans="1:6" ht="18" customHeight="1">
      <c r="A141" s="34"/>
      <c r="B141" s="64" t="s">
        <v>153</v>
      </c>
      <c r="C141" s="71"/>
      <c r="D141" s="71"/>
      <c r="E141" s="71"/>
      <c r="F141" s="71"/>
    </row>
    <row r="142" spans="1:6" ht="18" customHeight="1">
      <c r="A142" s="43"/>
      <c r="B142" s="39" t="s">
        <v>182</v>
      </c>
      <c r="C142" s="44"/>
      <c r="D142" s="44"/>
      <c r="E142" s="44"/>
      <c r="F142" s="44"/>
    </row>
    <row r="143" spans="1:6" ht="18" customHeight="1" thickBot="1">
      <c r="A143" s="69"/>
      <c r="B143" s="70" t="s">
        <v>195</v>
      </c>
      <c r="C143" s="61"/>
      <c r="D143" s="61"/>
      <c r="E143" s="61"/>
      <c r="F143" s="61"/>
    </row>
    <row r="144" spans="1:6" ht="18" customHeight="1" thickBot="1">
      <c r="A144" s="102"/>
      <c r="B144" s="115" t="s">
        <v>201</v>
      </c>
      <c r="C144" s="117"/>
      <c r="D144" s="117"/>
      <c r="E144" s="117"/>
      <c r="F144" s="117"/>
    </row>
    <row r="145" spans="1:6" ht="18" customHeight="1">
      <c r="A145" s="69"/>
      <c r="B145" s="70" t="s">
        <v>215</v>
      </c>
      <c r="C145" s="82"/>
      <c r="D145" s="82"/>
      <c r="E145" s="82"/>
      <c r="F145" s="82"/>
    </row>
    <row r="146" spans="1:6" ht="18" customHeight="1">
      <c r="A146" s="34"/>
      <c r="B146" s="64" t="s">
        <v>153</v>
      </c>
      <c r="C146" s="65"/>
      <c r="D146" s="65"/>
      <c r="E146" s="65"/>
      <c r="F146" s="65"/>
    </row>
    <row r="147" spans="1:6" ht="18" customHeight="1">
      <c r="A147" s="43"/>
      <c r="B147" s="39" t="s">
        <v>182</v>
      </c>
      <c r="C147" s="68"/>
      <c r="D147" s="68"/>
      <c r="E147" s="68"/>
      <c r="F147" s="68"/>
    </row>
    <row r="148" spans="1:6" ht="18" customHeight="1" thickBot="1">
      <c r="A148" s="69"/>
      <c r="B148" s="70" t="s">
        <v>195</v>
      </c>
      <c r="C148" s="82"/>
      <c r="D148" s="82"/>
      <c r="E148" s="82"/>
      <c r="F148" s="82"/>
    </row>
    <row r="149" spans="1:6" ht="18" customHeight="1" thickBot="1">
      <c r="A149" s="102"/>
      <c r="B149" s="115" t="s">
        <v>105</v>
      </c>
      <c r="C149" s="123"/>
      <c r="D149" s="123"/>
      <c r="E149" s="123"/>
      <c r="F149" s="123"/>
    </row>
    <row r="150" spans="1:6" s="15" customFormat="1" ht="19.5" customHeight="1">
      <c r="A150" s="83"/>
      <c r="B150" s="75" t="s">
        <v>216</v>
      </c>
      <c r="C150" s="84"/>
      <c r="D150" s="84"/>
      <c r="E150" s="84"/>
      <c r="F150" s="84"/>
    </row>
    <row r="151" spans="1:6" s="15" customFormat="1" ht="19.5" customHeight="1">
      <c r="A151" s="34"/>
      <c r="B151" s="64" t="s">
        <v>153</v>
      </c>
      <c r="C151" s="65"/>
      <c r="D151" s="65"/>
      <c r="E151" s="65"/>
      <c r="F151" s="65"/>
    </row>
    <row r="152" spans="1:6" ht="18" customHeight="1">
      <c r="A152" s="43"/>
      <c r="B152" s="39" t="s">
        <v>182</v>
      </c>
      <c r="C152" s="44"/>
      <c r="D152" s="44"/>
      <c r="E152" s="44"/>
      <c r="F152" s="44"/>
    </row>
    <row r="153" spans="1:6" ht="18" customHeight="1" thickBot="1">
      <c r="A153" s="69"/>
      <c r="B153" s="119" t="s">
        <v>195</v>
      </c>
      <c r="C153" s="61"/>
      <c r="D153" s="61"/>
      <c r="E153" s="61"/>
      <c r="F153" s="61"/>
    </row>
    <row r="154" spans="1:6" ht="18" customHeight="1" thickBot="1">
      <c r="A154" s="102"/>
      <c r="B154" s="115" t="s">
        <v>105</v>
      </c>
      <c r="C154" s="117"/>
      <c r="D154" s="117"/>
      <c r="E154" s="117"/>
      <c r="F154" s="117"/>
    </row>
    <row r="155" spans="1:6" ht="18" customHeight="1">
      <c r="A155" s="83"/>
      <c r="B155" s="75" t="s">
        <v>217</v>
      </c>
      <c r="C155" s="87"/>
      <c r="D155" s="87"/>
      <c r="E155" s="87"/>
      <c r="F155" s="87"/>
    </row>
    <row r="156" spans="1:6" ht="18" customHeight="1">
      <c r="A156" s="34"/>
      <c r="B156" s="64" t="s">
        <v>218</v>
      </c>
      <c r="C156" s="71"/>
      <c r="D156" s="71"/>
      <c r="E156" s="71"/>
      <c r="F156" s="71"/>
    </row>
    <row r="157" spans="1:6" ht="18" customHeight="1">
      <c r="A157" s="43"/>
      <c r="B157" s="39" t="s">
        <v>219</v>
      </c>
      <c r="C157" s="47"/>
      <c r="D157" s="47"/>
      <c r="E157" s="47"/>
      <c r="F157" s="47"/>
    </row>
    <row r="158" spans="1:6" ht="18" customHeight="1">
      <c r="A158" s="43"/>
      <c r="B158" s="39" t="s">
        <v>220</v>
      </c>
      <c r="C158" s="47">
        <f>'[1]EXP (Pro.)'!E63</f>
        <v>1169520</v>
      </c>
      <c r="D158" s="47">
        <f>'[1]EXP (Pro.)'!F63</f>
        <v>984000</v>
      </c>
      <c r="E158" s="47">
        <f>'[1]EXP (Pro.)'!G63</f>
        <v>630000</v>
      </c>
      <c r="F158" s="47">
        <f>'[1]EXP (Pro.)'!H63</f>
        <v>630000</v>
      </c>
    </row>
    <row r="159" spans="1:6" ht="18" customHeight="1">
      <c r="A159" s="43"/>
      <c r="B159" s="39" t="s">
        <v>221</v>
      </c>
      <c r="C159" s="47">
        <f>'[1]EXP (Pro.)'!E66</f>
        <v>2835995.6666666665</v>
      </c>
      <c r="D159" s="47">
        <f>'[1]EXP (Pro.)'!F66</f>
        <v>3016036</v>
      </c>
      <c r="E159" s="47">
        <f>'[1]EXP (Pro.)'!G66</f>
        <v>3299313</v>
      </c>
      <c r="F159" s="47">
        <f>'[1]EXP (Pro.)'!H66</f>
        <v>3299313</v>
      </c>
    </row>
    <row r="160" spans="1:6" ht="18" customHeight="1">
      <c r="A160" s="43"/>
      <c r="B160" s="125" t="s">
        <v>222</v>
      </c>
      <c r="C160" s="44"/>
      <c r="D160" s="44"/>
      <c r="E160" s="44"/>
      <c r="F160" s="44"/>
    </row>
    <row r="161" spans="1:6" ht="18" customHeight="1">
      <c r="A161" s="43"/>
      <c r="B161" s="39" t="s">
        <v>223</v>
      </c>
      <c r="C161" s="44"/>
      <c r="D161" s="44"/>
      <c r="E161" s="44"/>
      <c r="F161" s="44"/>
    </row>
    <row r="162" spans="1:6" ht="18" customHeight="1">
      <c r="A162" s="43"/>
      <c r="B162" s="39" t="s">
        <v>224</v>
      </c>
      <c r="C162" s="44"/>
      <c r="D162" s="44"/>
      <c r="E162" s="44"/>
      <c r="F162" s="44"/>
    </row>
    <row r="163" spans="1:6" ht="18" customHeight="1" thickBot="1">
      <c r="A163" s="69"/>
      <c r="B163" s="70" t="s">
        <v>225</v>
      </c>
      <c r="C163" s="61"/>
      <c r="D163" s="61"/>
      <c r="E163" s="61"/>
      <c r="F163" s="61"/>
    </row>
    <row r="164" spans="1:6" ht="18" customHeight="1" thickBot="1">
      <c r="A164" s="102"/>
      <c r="B164" s="115" t="s">
        <v>105</v>
      </c>
      <c r="C164" s="105">
        <f>SUM(C157:C163)</f>
        <v>4005515.6666666665</v>
      </c>
      <c r="D164" s="105">
        <f>SUM(D157:D163)</f>
        <v>4000036</v>
      </c>
      <c r="E164" s="105">
        <f>SUM(E157:E163)</f>
        <v>3929313</v>
      </c>
      <c r="F164" s="105">
        <f>SUM(F157:F163)</f>
        <v>3929313</v>
      </c>
    </row>
    <row r="165" spans="1:6" ht="18" customHeight="1">
      <c r="A165" s="83"/>
      <c r="B165" s="121" t="s">
        <v>226</v>
      </c>
      <c r="C165" s="87"/>
      <c r="D165" s="87"/>
      <c r="E165" s="87"/>
      <c r="F165" s="87"/>
    </row>
    <row r="166" spans="1:6" ht="18" customHeight="1">
      <c r="A166" s="34"/>
      <c r="B166" s="64" t="s">
        <v>153</v>
      </c>
      <c r="C166" s="71"/>
      <c r="D166" s="71"/>
      <c r="E166" s="71"/>
      <c r="F166" s="71"/>
    </row>
    <row r="167" spans="1:6" ht="18" customHeight="1">
      <c r="A167" s="43"/>
      <c r="B167" s="39" t="s">
        <v>182</v>
      </c>
      <c r="C167" s="44"/>
      <c r="D167" s="44"/>
      <c r="E167" s="44"/>
      <c r="F167" s="44"/>
    </row>
    <row r="168" spans="1:6" ht="18" customHeight="1" thickBot="1">
      <c r="A168" s="77"/>
      <c r="B168" s="70" t="s">
        <v>195</v>
      </c>
      <c r="C168" s="61"/>
      <c r="D168" s="61"/>
      <c r="E168" s="61"/>
      <c r="F168" s="61"/>
    </row>
    <row r="169" spans="1:6" ht="18" customHeight="1" thickBot="1">
      <c r="A169" s="102"/>
      <c r="B169" s="115" t="s">
        <v>105</v>
      </c>
      <c r="C169" s="117"/>
      <c r="D169" s="117"/>
      <c r="E169" s="117"/>
      <c r="F169" s="117"/>
    </row>
    <row r="170" spans="1:6" ht="18" customHeight="1" thickBot="1">
      <c r="A170" s="83"/>
      <c r="B170" s="140" t="s">
        <v>467</v>
      </c>
      <c r="C170" s="138">
        <f>'[1]EXP (Pro.)'!E69</f>
        <v>143294.12666666668</v>
      </c>
      <c r="D170" s="138">
        <f>'[1]EXP (Pro.)'!F69</f>
        <v>159192</v>
      </c>
      <c r="E170" s="138">
        <f>'[1]EXP (Pro.)'!G69</f>
        <v>181000</v>
      </c>
      <c r="F170" s="138">
        <f>'[1]EXP (Pro.)'!H69</f>
        <v>180244</v>
      </c>
    </row>
    <row r="171" spans="1:6" ht="18" customHeight="1" thickBot="1">
      <c r="A171" s="108"/>
      <c r="B171" s="115" t="s">
        <v>227</v>
      </c>
      <c r="C171" s="105">
        <f>SUM(C118,C123,C128,C134,C139,C144,C149,C154,C164,C170)</f>
        <v>5921141.916666667</v>
      </c>
      <c r="D171" s="105">
        <f>SUM(D118,D123,D128,D134,D139,D144,D149,D154,D164,D170)</f>
        <v>6037338</v>
      </c>
      <c r="E171" s="105">
        <f>SUM(E118,E123,E128,E134,E139,E144,E149,E154,E164,E170)</f>
        <v>7075313</v>
      </c>
      <c r="F171" s="105">
        <f>SUM(F118,F123,F128,F134,F139,F144,F149,F154,F164,F170)</f>
        <v>6148837</v>
      </c>
    </row>
    <row r="172" spans="1:6" ht="18" customHeight="1">
      <c r="A172" s="83"/>
      <c r="B172" s="139" t="s">
        <v>228</v>
      </c>
      <c r="C172" s="87"/>
      <c r="D172" s="87"/>
      <c r="E172" s="87"/>
      <c r="F172" s="87"/>
    </row>
    <row r="173" spans="1:6" ht="18" customHeight="1">
      <c r="A173" s="83"/>
      <c r="B173" s="75" t="s">
        <v>229</v>
      </c>
      <c r="C173" s="87"/>
      <c r="D173" s="87"/>
      <c r="E173" s="87"/>
      <c r="F173" s="87"/>
    </row>
    <row r="174" spans="1:6" ht="18" customHeight="1">
      <c r="A174" s="34"/>
      <c r="B174" s="64" t="s">
        <v>153</v>
      </c>
      <c r="C174" s="54">
        <f>'[1]EXP (Pro.)'!E71</f>
        <v>16030324</v>
      </c>
      <c r="D174" s="54">
        <f>'[1]EXP (Pro.)'!F71</f>
        <v>17886301</v>
      </c>
      <c r="E174" s="54">
        <f>'[1]EXP (Pro.)'!G71</f>
        <v>21680000</v>
      </c>
      <c r="F174" s="54">
        <f>'[1]EXP (Pro.)'!H71</f>
        <v>21254129</v>
      </c>
    </row>
    <row r="175" spans="1:6" ht="18" customHeight="1">
      <c r="A175" s="43"/>
      <c r="B175" s="125" t="s">
        <v>182</v>
      </c>
      <c r="C175" s="54">
        <f>'[1]EXP (Pro.)'!E72</f>
        <v>174598.63333333333</v>
      </c>
      <c r="D175" s="54">
        <f>'[1]EXP (Pro.)'!F72</f>
        <v>173197</v>
      </c>
      <c r="E175" s="54">
        <f>'[1]EXP (Pro.)'!G72</f>
        <v>150000</v>
      </c>
      <c r="F175" s="54">
        <f>'[1]EXP (Pro.)'!H72</f>
        <v>277000</v>
      </c>
    </row>
    <row r="176" spans="1:6" ht="18" customHeight="1">
      <c r="A176" s="43"/>
      <c r="B176" s="39" t="s">
        <v>230</v>
      </c>
      <c r="C176" s="54">
        <f>'[1]EXP (Pro.)'!E73</f>
        <v>1300497</v>
      </c>
      <c r="D176" s="54">
        <f>'[1]EXP (Pro.)'!F73</f>
        <v>0</v>
      </c>
      <c r="E176" s="54">
        <f>'[1]EXP (Pro.)'!G73</f>
        <v>0</v>
      </c>
      <c r="F176" s="54">
        <f>'[1]EXP (Pro.)'!H73</f>
        <v>0</v>
      </c>
    </row>
    <row r="177" spans="1:6" ht="18" customHeight="1">
      <c r="A177" s="43"/>
      <c r="B177" s="39" t="s">
        <v>231</v>
      </c>
      <c r="C177" s="54">
        <f>'[1]EXP (Pro.)'!E74</f>
        <v>250233.33333333334</v>
      </c>
      <c r="D177" s="54">
        <f>'[1]EXP (Pro.)'!F74</f>
        <v>243604</v>
      </c>
      <c r="E177" s="54">
        <f>'[1]EXP (Pro.)'!G74</f>
        <v>250000</v>
      </c>
      <c r="F177" s="54">
        <f>'[1]EXP (Pro.)'!H74</f>
        <v>250000</v>
      </c>
    </row>
    <row r="178" spans="1:6" ht="18" customHeight="1" thickBot="1">
      <c r="A178" s="69"/>
      <c r="B178" s="70" t="s">
        <v>207</v>
      </c>
      <c r="C178" s="61"/>
      <c r="D178" s="61"/>
      <c r="E178" s="61"/>
      <c r="F178" s="61"/>
    </row>
    <row r="179" spans="1:6" s="15" customFormat="1" ht="19.5" customHeight="1" thickBot="1">
      <c r="A179" s="102"/>
      <c r="B179" s="115" t="s">
        <v>105</v>
      </c>
      <c r="C179" s="105">
        <f>SUM(C173:C178)</f>
        <v>17755652.966666665</v>
      </c>
      <c r="D179" s="105">
        <f>SUM(D173:D178)</f>
        <v>18303102</v>
      </c>
      <c r="E179" s="105">
        <f>SUM(E173:E178)</f>
        <v>22080000</v>
      </c>
      <c r="F179" s="105">
        <f>SUM(F173:F178)</f>
        <v>21781129</v>
      </c>
    </row>
    <row r="180" spans="1:6" s="15" customFormat="1" ht="19.5" customHeight="1">
      <c r="A180" s="83"/>
      <c r="B180" s="121" t="s">
        <v>232</v>
      </c>
      <c r="C180" s="87"/>
      <c r="D180" s="87"/>
      <c r="E180" s="87"/>
      <c r="F180" s="87"/>
    </row>
    <row r="181" spans="1:6" ht="18" customHeight="1">
      <c r="A181" s="34"/>
      <c r="B181" s="64" t="s">
        <v>153</v>
      </c>
      <c r="C181" s="71"/>
      <c r="D181" s="71"/>
      <c r="E181" s="71"/>
      <c r="F181" s="71"/>
    </row>
    <row r="182" spans="1:6" ht="18" customHeight="1">
      <c r="A182" s="43"/>
      <c r="B182" s="39" t="s">
        <v>182</v>
      </c>
      <c r="C182" s="44"/>
      <c r="D182" s="44"/>
      <c r="E182" s="44"/>
      <c r="F182" s="44"/>
    </row>
    <row r="183" spans="1:6" ht="18" customHeight="1">
      <c r="A183" s="43"/>
      <c r="B183" s="39" t="s">
        <v>233</v>
      </c>
      <c r="C183" s="44"/>
      <c r="D183" s="44"/>
      <c r="E183" s="44"/>
      <c r="F183" s="44"/>
    </row>
    <row r="184" spans="1:6" ht="18" customHeight="1">
      <c r="A184" s="43"/>
      <c r="B184" s="39" t="s">
        <v>231</v>
      </c>
      <c r="C184" s="44"/>
      <c r="D184" s="44"/>
      <c r="E184" s="44"/>
      <c r="F184" s="44"/>
    </row>
    <row r="185" spans="1:6" ht="18" customHeight="1" thickBot="1">
      <c r="A185" s="69"/>
      <c r="B185" s="119" t="s">
        <v>207</v>
      </c>
      <c r="C185" s="61"/>
      <c r="D185" s="61"/>
      <c r="E185" s="61"/>
      <c r="F185" s="61"/>
    </row>
    <row r="186" spans="1:6" ht="18" customHeight="1" thickBot="1">
      <c r="A186" s="102"/>
      <c r="B186" s="115" t="s">
        <v>201</v>
      </c>
      <c r="C186" s="117"/>
      <c r="D186" s="117"/>
      <c r="E186" s="117"/>
      <c r="F186" s="117"/>
    </row>
    <row r="187" spans="1:6" ht="18" customHeight="1">
      <c r="A187" s="69"/>
      <c r="B187" s="70" t="s">
        <v>234</v>
      </c>
      <c r="C187" s="82"/>
      <c r="D187" s="82"/>
      <c r="E187" s="82"/>
      <c r="F187" s="82"/>
    </row>
    <row r="188" spans="1:6" ht="18" customHeight="1">
      <c r="A188" s="34"/>
      <c r="B188" s="126" t="s">
        <v>153</v>
      </c>
      <c r="C188" s="65"/>
      <c r="D188" s="65"/>
      <c r="E188" s="65"/>
      <c r="F188" s="65"/>
    </row>
    <row r="189" spans="1:6" ht="18" customHeight="1">
      <c r="A189" s="43"/>
      <c r="B189" s="39" t="s">
        <v>235</v>
      </c>
      <c r="C189" s="44"/>
      <c r="D189" s="44"/>
      <c r="E189" s="44"/>
      <c r="F189" s="44"/>
    </row>
    <row r="190" spans="1:6" ht="18" customHeight="1">
      <c r="A190" s="43"/>
      <c r="B190" s="125" t="s">
        <v>236</v>
      </c>
      <c r="C190" s="44"/>
      <c r="D190" s="44"/>
      <c r="E190" s="44"/>
      <c r="F190" s="44"/>
    </row>
    <row r="191" spans="1:6" ht="18" customHeight="1">
      <c r="A191" s="43"/>
      <c r="B191" s="125" t="s">
        <v>237</v>
      </c>
      <c r="C191" s="44"/>
      <c r="D191" s="44"/>
      <c r="E191" s="44"/>
      <c r="F191" s="44"/>
    </row>
    <row r="192" spans="1:6" ht="18" customHeight="1" thickBot="1">
      <c r="A192" s="69"/>
      <c r="B192" s="119" t="s">
        <v>207</v>
      </c>
      <c r="C192" s="61"/>
      <c r="D192" s="61"/>
      <c r="E192" s="61"/>
      <c r="F192" s="61"/>
    </row>
    <row r="193" spans="1:6" ht="18" customHeight="1" thickBot="1">
      <c r="A193" s="102"/>
      <c r="B193" s="115" t="s">
        <v>201</v>
      </c>
      <c r="C193" s="117"/>
      <c r="D193" s="117"/>
      <c r="E193" s="117"/>
      <c r="F193" s="117"/>
    </row>
    <row r="194" spans="1:6" ht="18" customHeight="1">
      <c r="A194" s="83"/>
      <c r="B194" s="75" t="s">
        <v>238</v>
      </c>
      <c r="C194" s="87"/>
      <c r="D194" s="87"/>
      <c r="E194" s="87"/>
      <c r="F194" s="87"/>
    </row>
    <row r="195" spans="1:6" ht="18" customHeight="1">
      <c r="A195" s="34"/>
      <c r="B195" s="126" t="s">
        <v>153</v>
      </c>
      <c r="C195" s="54">
        <f>'[1]EXP (Pro.)'!E76</f>
        <v>6262473.333333333</v>
      </c>
      <c r="D195" s="54">
        <f>'[1]EXP (Pro.)'!F76</f>
        <v>7162846</v>
      </c>
      <c r="E195" s="54">
        <f>'[1]EXP (Pro.)'!G76</f>
        <v>8241000</v>
      </c>
      <c r="F195" s="54">
        <f>'[1]EXP (Pro.)'!H76</f>
        <v>7958065</v>
      </c>
    </row>
    <row r="196" spans="1:6" ht="18" customHeight="1">
      <c r="A196" s="43"/>
      <c r="B196" s="39" t="s">
        <v>235</v>
      </c>
      <c r="C196" s="54">
        <f>'[1]EXP (Pro.)'!E77</f>
        <v>24884.126666666667</v>
      </c>
      <c r="D196" s="54">
        <f>'[1]EXP (Pro.)'!F77</f>
        <v>26959</v>
      </c>
      <c r="E196" s="54">
        <f>'[1]EXP (Pro.)'!G77</f>
        <v>60000</v>
      </c>
      <c r="F196" s="54">
        <f>'[1]EXP (Pro.)'!H77</f>
        <v>60000</v>
      </c>
    </row>
    <row r="197" spans="1:6" ht="18" customHeight="1">
      <c r="A197" s="43"/>
      <c r="B197" s="125" t="s">
        <v>236</v>
      </c>
      <c r="C197" s="54">
        <f>'[1]EXP (Pro.)'!E78</f>
        <v>1460577</v>
      </c>
      <c r="D197" s="54">
        <f>'[1]EXP (Pro.)'!F78</f>
        <v>806348</v>
      </c>
      <c r="E197" s="54">
        <f>'[1]EXP (Pro.)'!G78</f>
        <v>2500000</v>
      </c>
      <c r="F197" s="54">
        <f>'[1]EXP (Pro.)'!H78</f>
        <v>2500883</v>
      </c>
    </row>
    <row r="198" spans="1:6" ht="18" customHeight="1">
      <c r="A198" s="43"/>
      <c r="B198" s="125" t="s">
        <v>237</v>
      </c>
      <c r="C198" s="54">
        <f>'[1]EXP (Pro.)'!E79</f>
        <v>148180</v>
      </c>
      <c r="D198" s="54">
        <f>'[1]EXP (Pro.)'!F79</f>
        <v>147628</v>
      </c>
      <c r="E198" s="54">
        <f>'[1]EXP (Pro.)'!G79</f>
        <v>250000</v>
      </c>
      <c r="F198" s="54">
        <f>'[1]EXP (Pro.)'!H79</f>
        <v>250000</v>
      </c>
    </row>
    <row r="199" spans="1:6" ht="18" customHeight="1" thickBot="1">
      <c r="A199" s="69"/>
      <c r="B199" s="119" t="s">
        <v>207</v>
      </c>
      <c r="C199" s="61"/>
      <c r="D199" s="61"/>
      <c r="E199" s="61"/>
      <c r="F199" s="61"/>
    </row>
    <row r="200" spans="1:6" ht="18" customHeight="1" thickBot="1">
      <c r="A200" s="102"/>
      <c r="B200" s="115" t="s">
        <v>201</v>
      </c>
      <c r="C200" s="105">
        <f>SUM(C195:C199)</f>
        <v>7896114.46</v>
      </c>
      <c r="D200" s="105">
        <f>SUM(D195:D199)</f>
        <v>8143781</v>
      </c>
      <c r="E200" s="105">
        <f>SUM(E195:E199)</f>
        <v>11051000</v>
      </c>
      <c r="F200" s="105">
        <f>SUM(F195:F199)</f>
        <v>10768948</v>
      </c>
    </row>
    <row r="201" spans="1:6" s="15" customFormat="1" ht="19.5" customHeight="1">
      <c r="A201" s="83"/>
      <c r="B201" s="75" t="s">
        <v>239</v>
      </c>
      <c r="C201" s="87"/>
      <c r="D201" s="87"/>
      <c r="E201" s="87"/>
      <c r="F201" s="87"/>
    </row>
    <row r="202" spans="1:6" s="15" customFormat="1" ht="19.5" customHeight="1">
      <c r="A202" s="34"/>
      <c r="B202" s="126" t="s">
        <v>153</v>
      </c>
      <c r="C202" s="71"/>
      <c r="D202" s="71"/>
      <c r="E202" s="71"/>
      <c r="F202" s="71"/>
    </row>
    <row r="203" spans="1:6" ht="18" customHeight="1">
      <c r="A203" s="34"/>
      <c r="B203" s="64" t="s">
        <v>235</v>
      </c>
      <c r="C203" s="44"/>
      <c r="D203" s="44"/>
      <c r="E203" s="44"/>
      <c r="F203" s="44"/>
    </row>
    <row r="204" spans="1:6" ht="18" customHeight="1">
      <c r="A204" s="43"/>
      <c r="B204" s="125" t="s">
        <v>236</v>
      </c>
      <c r="C204" s="44"/>
      <c r="D204" s="44"/>
      <c r="E204" s="44"/>
      <c r="F204" s="44"/>
    </row>
    <row r="205" spans="1:6" ht="18" customHeight="1">
      <c r="A205" s="38"/>
      <c r="B205" s="125" t="s">
        <v>237</v>
      </c>
      <c r="C205" s="44"/>
      <c r="D205" s="44"/>
      <c r="E205" s="44"/>
      <c r="F205" s="44"/>
    </row>
    <row r="206" spans="1:6" ht="18" customHeight="1" thickBot="1">
      <c r="A206" s="69"/>
      <c r="B206" s="119" t="s">
        <v>207</v>
      </c>
      <c r="C206" s="61"/>
      <c r="D206" s="61"/>
      <c r="E206" s="61"/>
      <c r="F206" s="61"/>
    </row>
    <row r="207" spans="1:6" ht="18" customHeight="1" thickBot="1">
      <c r="A207" s="102"/>
      <c r="B207" s="115" t="s">
        <v>201</v>
      </c>
      <c r="C207" s="117"/>
      <c r="D207" s="117"/>
      <c r="E207" s="117"/>
      <c r="F207" s="117"/>
    </row>
    <row r="208" spans="1:6" ht="18" customHeight="1">
      <c r="A208" s="83"/>
      <c r="B208" s="75" t="s">
        <v>240</v>
      </c>
      <c r="C208" s="87"/>
      <c r="D208" s="87"/>
      <c r="E208" s="87"/>
      <c r="F208" s="87"/>
    </row>
    <row r="209" spans="1:6" ht="18" customHeight="1">
      <c r="A209" s="34"/>
      <c r="B209" s="126" t="s">
        <v>153</v>
      </c>
      <c r="C209" s="54">
        <f>'[1]EXP (Pro.)'!E81</f>
        <v>2350045.3333333335</v>
      </c>
      <c r="D209" s="54">
        <f>'[1]EXP (Pro.)'!F81</f>
        <v>2855264</v>
      </c>
      <c r="E209" s="54">
        <f>'[1]EXP (Pro.)'!G81</f>
        <v>3576000</v>
      </c>
      <c r="F209" s="54">
        <f>'[1]EXP (Pro.)'!H81</f>
        <v>3432137</v>
      </c>
    </row>
    <row r="210" spans="1:6" ht="18" customHeight="1">
      <c r="A210" s="43"/>
      <c r="B210" s="39" t="s">
        <v>235</v>
      </c>
      <c r="C210" s="54">
        <f>'[1]EXP (Pro.)'!E82</f>
        <v>20237.399999999998</v>
      </c>
      <c r="D210" s="54">
        <f>'[1]EXP (Pro.)'!F82</f>
        <v>20750</v>
      </c>
      <c r="E210" s="54">
        <f>'[1]EXP (Pro.)'!G82</f>
        <v>30000</v>
      </c>
      <c r="F210" s="54">
        <f>'[1]EXP (Pro.)'!H82</f>
        <v>42000</v>
      </c>
    </row>
    <row r="211" spans="1:6" ht="18" customHeight="1">
      <c r="A211" s="43"/>
      <c r="B211" s="125" t="s">
        <v>236</v>
      </c>
      <c r="C211" s="54">
        <f>'[1]EXP (Pro.)'!E83</f>
        <v>678257</v>
      </c>
      <c r="D211" s="54">
        <f>'[1]EXP (Pro.)'!F83</f>
        <v>0</v>
      </c>
      <c r="E211" s="54">
        <f>'[1]EXP (Pro.)'!G83</f>
        <v>0</v>
      </c>
      <c r="F211" s="54">
        <f>'[1]EXP (Pro.)'!H83</f>
        <v>0</v>
      </c>
    </row>
    <row r="212" spans="1:6" ht="18" customHeight="1">
      <c r="A212" s="43"/>
      <c r="B212" s="125" t="s">
        <v>237</v>
      </c>
      <c r="C212" s="54">
        <f>'[1]EXP (Pro.)'!E84</f>
        <v>119657</v>
      </c>
      <c r="D212" s="54">
        <f>'[1]EXP (Pro.)'!F84</f>
        <v>98365</v>
      </c>
      <c r="E212" s="54">
        <f>'[1]EXP (Pro.)'!G84</f>
        <v>100000</v>
      </c>
      <c r="F212" s="54">
        <f>'[1]EXP (Pro.)'!H84</f>
        <v>100000</v>
      </c>
    </row>
    <row r="213" spans="1:6" ht="18" customHeight="1" thickBot="1">
      <c r="A213" s="69"/>
      <c r="B213" s="119" t="s">
        <v>207</v>
      </c>
      <c r="C213" s="61"/>
      <c r="D213" s="61"/>
      <c r="E213" s="61"/>
      <c r="F213" s="61"/>
    </row>
    <row r="214" spans="1:6" ht="18" customHeight="1" thickBot="1">
      <c r="A214" s="102"/>
      <c r="B214" s="115" t="s">
        <v>201</v>
      </c>
      <c r="C214" s="105">
        <f>SUM(C209:C213)</f>
        <v>3168196.7333333334</v>
      </c>
      <c r="D214" s="105">
        <f>SUM(D209:D213)</f>
        <v>2974379</v>
      </c>
      <c r="E214" s="105">
        <f>SUM(E209:E213)</f>
        <v>3706000</v>
      </c>
      <c r="F214" s="105">
        <f>SUM(F209:F213)</f>
        <v>3574137</v>
      </c>
    </row>
    <row r="215" spans="1:6" ht="18" customHeight="1">
      <c r="A215" s="83"/>
      <c r="B215" s="75" t="s">
        <v>241</v>
      </c>
      <c r="C215" s="87"/>
      <c r="D215" s="87"/>
      <c r="E215" s="87"/>
      <c r="F215" s="87"/>
    </row>
    <row r="216" spans="1:6" ht="18" customHeight="1">
      <c r="A216" s="34"/>
      <c r="B216" s="126" t="s">
        <v>153</v>
      </c>
      <c r="C216" s="54">
        <f>'[1]EXP (Pro.)'!E86</f>
        <v>295710.6666666667</v>
      </c>
      <c r="D216" s="54">
        <f>'[1]EXP (Pro.)'!F86</f>
        <v>326228</v>
      </c>
      <c r="E216" s="54">
        <f>'[1]EXP (Pro.)'!G86</f>
        <v>334000</v>
      </c>
      <c r="F216" s="54">
        <f>'[1]EXP (Pro.)'!H86</f>
        <v>333848</v>
      </c>
    </row>
    <row r="217" spans="1:6" ht="18" customHeight="1">
      <c r="A217" s="69"/>
      <c r="B217" s="39" t="s">
        <v>235</v>
      </c>
      <c r="C217" s="54">
        <f>'[1]EXP (Pro.)'!E87</f>
        <v>5190</v>
      </c>
      <c r="D217" s="54">
        <f>'[1]EXP (Pro.)'!F87</f>
        <v>4500</v>
      </c>
      <c r="E217" s="54">
        <f>'[1]EXP (Pro.)'!G87</f>
        <v>5000</v>
      </c>
      <c r="F217" s="54">
        <f>'[1]EXP (Pro.)'!H87</f>
        <v>5000</v>
      </c>
    </row>
    <row r="218" spans="1:6" ht="18" customHeight="1">
      <c r="A218" s="34"/>
      <c r="B218" s="125" t="s">
        <v>236</v>
      </c>
      <c r="C218" s="44"/>
      <c r="D218" s="44"/>
      <c r="E218" s="44"/>
      <c r="F218" s="44"/>
    </row>
    <row r="219" spans="1:6" ht="18" customHeight="1">
      <c r="A219" s="43"/>
      <c r="B219" s="125" t="s">
        <v>237</v>
      </c>
      <c r="C219" s="47">
        <f>'[1]EXP (Pro.)'!E88</f>
        <v>48600.333333333336</v>
      </c>
      <c r="D219" s="47">
        <f>'[1]EXP (Pro.)'!F88</f>
        <v>48875</v>
      </c>
      <c r="E219" s="47">
        <f>'[1]EXP (Pro.)'!G88</f>
        <v>50000</v>
      </c>
      <c r="F219" s="47">
        <f>'[1]EXP (Pro.)'!H88</f>
        <v>50000</v>
      </c>
    </row>
    <row r="220" spans="1:6" ht="18" customHeight="1" thickBot="1">
      <c r="A220" s="69"/>
      <c r="B220" s="119" t="s">
        <v>207</v>
      </c>
      <c r="C220" s="61"/>
      <c r="D220" s="61"/>
      <c r="E220" s="61"/>
      <c r="F220" s="61"/>
    </row>
    <row r="221" spans="1:6" ht="18" customHeight="1" thickBot="1">
      <c r="A221" s="102"/>
      <c r="B221" s="115" t="s">
        <v>201</v>
      </c>
      <c r="C221" s="105">
        <f>SUM(C216:C220)</f>
        <v>349501</v>
      </c>
      <c r="D221" s="105">
        <f>SUM(D216:D220)</f>
        <v>379603</v>
      </c>
      <c r="E221" s="105">
        <f>SUM(E216:E220)</f>
        <v>389000</v>
      </c>
      <c r="F221" s="105">
        <f>SUM(F216:F220)</f>
        <v>388848</v>
      </c>
    </row>
    <row r="222" spans="1:6" ht="18" customHeight="1">
      <c r="A222" s="83"/>
      <c r="B222" s="75" t="s">
        <v>242</v>
      </c>
      <c r="C222" s="87"/>
      <c r="D222" s="87"/>
      <c r="E222" s="87"/>
      <c r="F222" s="87"/>
    </row>
    <row r="223" spans="1:6" ht="18" customHeight="1">
      <c r="A223" s="34"/>
      <c r="B223" s="126" t="s">
        <v>153</v>
      </c>
      <c r="C223" s="54">
        <f>'[1]EXP (Pro.)'!E90</f>
        <v>8251247.333333333</v>
      </c>
      <c r="D223" s="54">
        <f>'[1]EXP (Pro.)'!F90</f>
        <v>8296299</v>
      </c>
      <c r="E223" s="54">
        <f>'[1]EXP (Pro.)'!G90</f>
        <v>9911000</v>
      </c>
      <c r="F223" s="54">
        <f>'[1]EXP (Pro.)'!H90</f>
        <v>8631775</v>
      </c>
    </row>
    <row r="224" spans="1:6" ht="18" customHeight="1">
      <c r="A224" s="43"/>
      <c r="B224" s="39" t="s">
        <v>235</v>
      </c>
      <c r="C224" s="54">
        <f>'[1]EXP (Pro.)'!E91</f>
        <v>86359.87</v>
      </c>
      <c r="D224" s="54">
        <f>'[1]EXP (Pro.)'!F91</f>
        <v>94711</v>
      </c>
      <c r="E224" s="54">
        <f>'[1]EXP (Pro.)'!G91</f>
        <v>80000</v>
      </c>
      <c r="F224" s="54">
        <f>'[1]EXP (Pro.)'!H91</f>
        <v>140233</v>
      </c>
    </row>
    <row r="225" spans="1:6" ht="18" customHeight="1">
      <c r="A225" s="58"/>
      <c r="B225" s="125" t="s">
        <v>236</v>
      </c>
      <c r="C225" s="54">
        <f>'[1]EXP (Pro.)'!E92</f>
        <v>1319567.3333333333</v>
      </c>
      <c r="D225" s="54">
        <f>'[1]EXP (Pro.)'!F92</f>
        <v>524993</v>
      </c>
      <c r="E225" s="54">
        <f>'[1]EXP (Pro.)'!G92</f>
        <v>723708</v>
      </c>
      <c r="F225" s="54">
        <f>'[1]EXP (Pro.)'!H92</f>
        <v>500032</v>
      </c>
    </row>
    <row r="226" spans="1:6" ht="18" customHeight="1">
      <c r="A226" s="58"/>
      <c r="B226" s="125" t="s">
        <v>237</v>
      </c>
      <c r="C226" s="54">
        <f>'[1]EXP (Pro.)'!E93</f>
        <v>276923</v>
      </c>
      <c r="D226" s="54">
        <f>'[1]EXP (Pro.)'!F93</f>
        <v>199082</v>
      </c>
      <c r="E226" s="54">
        <f>'[1]EXP (Pro.)'!G93</f>
        <v>250000</v>
      </c>
      <c r="F226" s="54">
        <f>'[1]EXP (Pro.)'!H93</f>
        <v>250000</v>
      </c>
    </row>
    <row r="227" spans="1:6" ht="18" customHeight="1" thickBot="1">
      <c r="A227" s="127"/>
      <c r="B227" s="119" t="s">
        <v>207</v>
      </c>
      <c r="C227" s="61"/>
      <c r="D227" s="61"/>
      <c r="E227" s="61"/>
      <c r="F227" s="61"/>
    </row>
    <row r="228" spans="1:6" ht="18" customHeight="1" thickBot="1">
      <c r="A228" s="128"/>
      <c r="B228" s="115" t="s">
        <v>201</v>
      </c>
      <c r="C228" s="105">
        <f>SUM(C223:C227)</f>
        <v>9934097.536666667</v>
      </c>
      <c r="D228" s="105">
        <f>SUM(D223:D227)</f>
        <v>9115085</v>
      </c>
      <c r="E228" s="105">
        <f>SUM(E223:E227)</f>
        <v>10964708</v>
      </c>
      <c r="F228" s="105">
        <f>SUM(F223:F227)</f>
        <v>9522040</v>
      </c>
    </row>
    <row r="229" spans="1:6" s="15" customFormat="1" ht="19.5" customHeight="1">
      <c r="A229" s="43"/>
      <c r="B229" s="125" t="s">
        <v>243</v>
      </c>
      <c r="C229" s="44"/>
      <c r="D229" s="44"/>
      <c r="E229" s="44"/>
      <c r="F229" s="44"/>
    </row>
    <row r="230" spans="1:6" s="15" customFormat="1" ht="19.5" customHeight="1">
      <c r="A230" s="43"/>
      <c r="B230" s="125" t="s">
        <v>244</v>
      </c>
      <c r="C230" s="44"/>
      <c r="D230" s="44"/>
      <c r="E230" s="44"/>
      <c r="F230" s="44"/>
    </row>
    <row r="231" spans="1:6" ht="18" customHeight="1" thickBot="1">
      <c r="A231" s="69"/>
      <c r="B231" s="119" t="s">
        <v>245</v>
      </c>
      <c r="C231" s="40">
        <f>'[1]EXP (Pro.)'!E99</f>
        <v>483871.1066666667</v>
      </c>
      <c r="D231" s="40">
        <f>'[1]EXP (Pro.)'!F99</f>
        <v>529382</v>
      </c>
      <c r="E231" s="40">
        <f>'[1]EXP (Pro.)'!G99</f>
        <v>801000</v>
      </c>
      <c r="F231" s="40">
        <f>'[1]EXP (Pro.)'!H99</f>
        <v>800922</v>
      </c>
    </row>
    <row r="232" spans="1:6" ht="18" customHeight="1" thickBot="1">
      <c r="A232" s="116"/>
      <c r="B232" s="115" t="s">
        <v>246</v>
      </c>
      <c r="C232" s="105">
        <f>SUM(C179,C186,C193,C200,C207,C214,C221,C228,C231)</f>
        <v>39587433.803333335</v>
      </c>
      <c r="D232" s="105">
        <f>SUM(D179,D186,D193,D200,D207,D214,D221,D228,D231)</f>
        <v>39445332</v>
      </c>
      <c r="E232" s="105">
        <f>SUM(E179,E186,E193,E200,E207,E214,E221,E228,E231)</f>
        <v>48991708</v>
      </c>
      <c r="F232" s="105">
        <f>SUM(F179,F186,F193,F200,F207,F214,F221,F228,F231)</f>
        <v>46836024</v>
      </c>
    </row>
    <row r="233" spans="1:6" ht="18" customHeight="1">
      <c r="A233" s="34"/>
      <c r="B233" s="64" t="s">
        <v>247</v>
      </c>
      <c r="C233" s="71"/>
      <c r="D233" s="71"/>
      <c r="E233" s="71"/>
      <c r="F233" s="71"/>
    </row>
    <row r="234" spans="1:6" ht="18" customHeight="1">
      <c r="A234" s="43"/>
      <c r="B234" s="125" t="s">
        <v>248</v>
      </c>
      <c r="C234" s="47">
        <f>'[1]EXP (Pro.)'!E101</f>
        <v>10730333.333333334</v>
      </c>
      <c r="D234" s="47">
        <f>'[1]EXP (Pro.)'!F101</f>
        <v>19210000</v>
      </c>
      <c r="E234" s="47">
        <f>'[1]EXP (Pro.)'!G101</f>
        <v>7000000</v>
      </c>
      <c r="F234" s="47">
        <f>'[1]EXP (Pro.)'!H101</f>
        <v>7000000</v>
      </c>
    </row>
    <row r="235" spans="1:6" ht="18" customHeight="1">
      <c r="A235" s="43"/>
      <c r="B235" s="39" t="s">
        <v>249</v>
      </c>
      <c r="C235" s="44"/>
      <c r="D235" s="44"/>
      <c r="E235" s="44"/>
      <c r="F235" s="44"/>
    </row>
    <row r="236" spans="1:6" ht="18" customHeight="1">
      <c r="A236" s="43"/>
      <c r="B236" s="125" t="s">
        <v>250</v>
      </c>
      <c r="C236" s="44"/>
      <c r="D236" s="44"/>
      <c r="E236" s="44"/>
      <c r="F236" s="44"/>
    </row>
    <row r="237" spans="1:6" ht="18" customHeight="1">
      <c r="A237" s="43"/>
      <c r="B237" s="125" t="s">
        <v>251</v>
      </c>
      <c r="C237" s="47">
        <f>'[1]EXP (Pro.)'!E102</f>
        <v>10000</v>
      </c>
      <c r="D237" s="47">
        <f>'[1]EXP (Pro.)'!F102</f>
        <v>10000</v>
      </c>
      <c r="E237" s="47">
        <f>'[1]EXP (Pro.)'!G102</f>
        <v>10000</v>
      </c>
      <c r="F237" s="47">
        <f>'[1]EXP (Pro.)'!H102</f>
        <v>10000</v>
      </c>
    </row>
    <row r="238" spans="1:6" ht="18" customHeight="1">
      <c r="A238" s="43"/>
      <c r="B238" s="125" t="s">
        <v>252</v>
      </c>
      <c r="C238" s="44"/>
      <c r="D238" s="44"/>
      <c r="E238" s="44"/>
      <c r="F238" s="44"/>
    </row>
    <row r="239" spans="1:6" ht="18" customHeight="1">
      <c r="A239" s="43"/>
      <c r="B239" s="125" t="s">
        <v>261</v>
      </c>
      <c r="C239" s="44"/>
      <c r="D239" s="44"/>
      <c r="E239" s="44"/>
      <c r="F239" s="44"/>
    </row>
    <row r="240" spans="1:6" ht="18" customHeight="1">
      <c r="A240" s="69"/>
      <c r="B240" s="70" t="s">
        <v>262</v>
      </c>
      <c r="C240" s="61"/>
      <c r="D240" s="61"/>
      <c r="E240" s="61"/>
      <c r="F240" s="61"/>
    </row>
    <row r="241" spans="1:6" ht="18" customHeight="1">
      <c r="A241" s="83"/>
      <c r="B241" s="75" t="s">
        <v>263</v>
      </c>
      <c r="C241" s="87"/>
      <c r="D241" s="87"/>
      <c r="E241" s="87"/>
      <c r="F241" s="87"/>
    </row>
    <row r="242" spans="1:6" ht="18" customHeight="1">
      <c r="A242" s="34"/>
      <c r="B242" s="64" t="s">
        <v>264</v>
      </c>
      <c r="C242" s="71"/>
      <c r="D242" s="71"/>
      <c r="E242" s="71"/>
      <c r="F242" s="71"/>
    </row>
    <row r="243" spans="1:6" ht="18" customHeight="1">
      <c r="A243" s="69"/>
      <c r="B243" s="119" t="s">
        <v>265</v>
      </c>
      <c r="C243" s="40">
        <f>'[1]EXP (Pro.)'!E103</f>
        <v>11323.333333333334</v>
      </c>
      <c r="D243" s="40">
        <f>'[1]EXP (Pro.)'!F103</f>
        <v>10000</v>
      </c>
      <c r="E243" s="40">
        <f>'[1]EXP (Pro.)'!G103</f>
        <v>10000</v>
      </c>
      <c r="F243" s="40">
        <f>'[1]EXP (Pro.)'!H103</f>
        <v>10000</v>
      </c>
    </row>
    <row r="244" spans="1:6" ht="18" customHeight="1" thickBot="1">
      <c r="A244" s="83"/>
      <c r="B244" s="181" t="s">
        <v>640</v>
      </c>
      <c r="C244" s="40">
        <f>'[1]EXP (Pro.)'!E104</f>
        <v>11966.666666666666</v>
      </c>
      <c r="D244" s="40">
        <f>'[1]EXP (Pro.)'!F104</f>
        <v>10000</v>
      </c>
      <c r="E244" s="40">
        <f>'[1]EXP (Pro.)'!G104</f>
        <v>10000</v>
      </c>
      <c r="F244" s="40">
        <f>'[1]EXP (Pro.)'!H104</f>
        <v>10000</v>
      </c>
    </row>
    <row r="245" spans="1:6" ht="18" customHeight="1" thickBot="1">
      <c r="A245" s="116"/>
      <c r="B245" s="115" t="s">
        <v>253</v>
      </c>
      <c r="C245" s="105">
        <f>SUM(C234:C244)</f>
        <v>10763623.333333334</v>
      </c>
      <c r="D245" s="105">
        <f>SUM(D234:D244)</f>
        <v>19240000</v>
      </c>
      <c r="E245" s="105">
        <f>SUM(E234:E244)</f>
        <v>7030000</v>
      </c>
      <c r="F245" s="105">
        <f>SUM(F234:F244)</f>
        <v>7030000</v>
      </c>
    </row>
    <row r="246" spans="1:6" ht="18" customHeight="1" thickBot="1">
      <c r="A246" s="83"/>
      <c r="B246" s="121" t="s">
        <v>254</v>
      </c>
      <c r="C246" s="87" t="s">
        <v>639</v>
      </c>
      <c r="D246" s="87"/>
      <c r="E246" s="87"/>
      <c r="F246" s="87"/>
    </row>
    <row r="247" spans="1:6" ht="18" customHeight="1" thickBot="1">
      <c r="A247" s="129"/>
      <c r="B247" s="115" t="s">
        <v>255</v>
      </c>
      <c r="C247" s="117"/>
      <c r="D247" s="117"/>
      <c r="E247" s="117"/>
      <c r="F247" s="117"/>
    </row>
    <row r="248" spans="1:6" ht="18" customHeight="1">
      <c r="A248" s="34"/>
      <c r="B248" s="126" t="s">
        <v>256</v>
      </c>
      <c r="C248" s="71"/>
      <c r="D248" s="71"/>
      <c r="E248" s="71"/>
      <c r="F248" s="71"/>
    </row>
    <row r="249" spans="1:6" s="15" customFormat="1" ht="19.5" customHeight="1">
      <c r="A249" s="43"/>
      <c r="B249" s="125" t="s">
        <v>266</v>
      </c>
      <c r="C249" s="44"/>
      <c r="D249" s="44"/>
      <c r="E249" s="44"/>
      <c r="F249" s="44"/>
    </row>
    <row r="250" spans="1:6" s="15" customFormat="1" ht="19.5" customHeight="1">
      <c r="A250" s="43"/>
      <c r="B250" s="39" t="s">
        <v>267</v>
      </c>
      <c r="C250" s="44"/>
      <c r="D250" s="44"/>
      <c r="E250" s="44"/>
      <c r="F250" s="44"/>
    </row>
    <row r="251" spans="1:6" ht="18" customHeight="1" thickBot="1">
      <c r="A251" s="69"/>
      <c r="B251" s="119" t="s">
        <v>268</v>
      </c>
      <c r="C251" s="61"/>
      <c r="D251" s="61"/>
      <c r="E251" s="61"/>
      <c r="F251" s="61"/>
    </row>
    <row r="252" spans="1:6" ht="18" customHeight="1" thickBot="1">
      <c r="A252" s="108"/>
      <c r="B252" s="115" t="s">
        <v>257</v>
      </c>
      <c r="C252" s="117"/>
      <c r="D252" s="117"/>
      <c r="E252" s="117"/>
      <c r="F252" s="117"/>
    </row>
    <row r="253" spans="1:6" ht="18" customHeight="1">
      <c r="A253" s="34"/>
      <c r="B253" s="126" t="s">
        <v>258</v>
      </c>
      <c r="C253" s="71"/>
      <c r="D253" s="71"/>
      <c r="E253" s="71"/>
      <c r="F253" s="71"/>
    </row>
    <row r="254" spans="1:6" ht="18" customHeight="1">
      <c r="A254" s="43"/>
      <c r="B254" s="125" t="s">
        <v>259</v>
      </c>
      <c r="C254" s="44"/>
      <c r="D254" s="44"/>
      <c r="E254" s="44"/>
      <c r="F254" s="44"/>
    </row>
    <row r="255" spans="1:6" ht="18" customHeight="1" thickBot="1">
      <c r="A255" s="69"/>
      <c r="B255" s="119" t="s">
        <v>260</v>
      </c>
      <c r="C255" s="61"/>
      <c r="D255" s="61"/>
      <c r="E255" s="61"/>
      <c r="F255" s="61"/>
    </row>
    <row r="256" spans="1:6" ht="18" customHeight="1" thickBot="1">
      <c r="A256" s="108"/>
      <c r="B256" s="115" t="s">
        <v>269</v>
      </c>
      <c r="C256" s="117"/>
      <c r="D256" s="117"/>
      <c r="E256" s="117"/>
      <c r="F256" s="117"/>
    </row>
    <row r="257" spans="1:6" ht="18" customHeight="1">
      <c r="A257" s="83"/>
      <c r="B257" s="75" t="s">
        <v>270</v>
      </c>
      <c r="C257" s="87"/>
      <c r="D257" s="87"/>
      <c r="E257" s="87"/>
      <c r="F257" s="87"/>
    </row>
    <row r="258" spans="1:6" ht="18" customHeight="1">
      <c r="A258" s="34"/>
      <c r="B258" s="126" t="s">
        <v>271</v>
      </c>
      <c r="C258" s="71"/>
      <c r="D258" s="71"/>
      <c r="E258" s="71"/>
      <c r="F258" s="71"/>
    </row>
    <row r="259" spans="1:6" ht="18" customHeight="1">
      <c r="A259" s="43"/>
      <c r="B259" s="39" t="s">
        <v>272</v>
      </c>
      <c r="C259" s="44"/>
      <c r="D259" s="44"/>
      <c r="E259" s="44"/>
      <c r="F259" s="44"/>
    </row>
    <row r="260" spans="1:6" ht="18" customHeight="1">
      <c r="A260" s="43"/>
      <c r="B260" s="125" t="s">
        <v>273</v>
      </c>
      <c r="C260" s="44"/>
      <c r="D260" s="44"/>
      <c r="E260" s="44"/>
      <c r="F260" s="44"/>
    </row>
    <row r="261" spans="1:6" ht="18" customHeight="1">
      <c r="A261" s="43"/>
      <c r="B261" s="125" t="s">
        <v>274</v>
      </c>
      <c r="C261" s="44"/>
      <c r="D261" s="44"/>
      <c r="E261" s="44"/>
      <c r="F261" s="44"/>
    </row>
    <row r="262" spans="1:6" ht="18" customHeight="1">
      <c r="A262" s="43"/>
      <c r="B262" s="125" t="s">
        <v>275</v>
      </c>
      <c r="C262" s="47">
        <f>'[1]EXP (Pro.)'!E106</f>
        <v>53086.333333333336</v>
      </c>
      <c r="D262" s="47">
        <f>'[1]EXP (Pro.)'!F106</f>
        <v>72677</v>
      </c>
      <c r="E262" s="47">
        <f>'[1]EXP (Pro.)'!G106</f>
        <v>100000</v>
      </c>
      <c r="F262" s="47">
        <f>'[1]EXP (Pro.)'!H106</f>
        <v>100000</v>
      </c>
    </row>
    <row r="263" spans="1:6" ht="18" customHeight="1">
      <c r="A263" s="43"/>
      <c r="B263" s="125" t="s">
        <v>276</v>
      </c>
      <c r="C263" s="47">
        <f>'[1]EXP (Pro.)'!E107</f>
        <v>80556.66666666667</v>
      </c>
      <c r="D263" s="47">
        <f>'[1]EXP (Pro.)'!F107</f>
        <v>118537</v>
      </c>
      <c r="E263" s="47">
        <f>'[1]EXP (Pro.)'!G107</f>
        <v>90000</v>
      </c>
      <c r="F263" s="47">
        <f>'[1]EXP (Pro.)'!H107</f>
        <v>90000</v>
      </c>
    </row>
    <row r="264" spans="1:6" ht="18" customHeight="1">
      <c r="A264" s="43"/>
      <c r="B264" s="39" t="s">
        <v>277</v>
      </c>
      <c r="C264" s="47">
        <f>'[1]EXP (Pro.)'!E108</f>
        <v>1500</v>
      </c>
      <c r="D264" s="47">
        <f>'[1]EXP (Pro.)'!F108</f>
        <v>500</v>
      </c>
      <c r="E264" s="47">
        <f>'[1]EXP (Pro.)'!G108</f>
        <v>1000</v>
      </c>
      <c r="F264" s="47">
        <f>'[1]EXP (Pro.)'!H108</f>
        <v>1000</v>
      </c>
    </row>
    <row r="265" spans="1:6" ht="18" customHeight="1">
      <c r="A265" s="43"/>
      <c r="B265" s="125" t="s">
        <v>278</v>
      </c>
      <c r="C265" s="47">
        <f>'[1]EXP (Pro.)'!E109</f>
        <v>19120.666666666668</v>
      </c>
      <c r="D265" s="47">
        <f>'[1]EXP (Pro.)'!F109</f>
        <v>4163</v>
      </c>
      <c r="E265" s="47">
        <f>'[1]EXP (Pro.)'!G109</f>
        <v>50000</v>
      </c>
      <c r="F265" s="47">
        <f>'[1]EXP (Pro.)'!H109</f>
        <v>50000</v>
      </c>
    </row>
    <row r="266" spans="1:6" ht="18" customHeight="1">
      <c r="A266" s="43"/>
      <c r="B266" s="39" t="s">
        <v>279</v>
      </c>
      <c r="C266" s="47">
        <f>'[1]EXP (Pro.)'!E110</f>
        <v>8023.666666666667</v>
      </c>
      <c r="D266" s="47">
        <f>'[1]EXP (Pro.)'!F110</f>
        <v>6680</v>
      </c>
      <c r="E266" s="47">
        <f>'[1]EXP (Pro.)'!G110</f>
        <v>19000</v>
      </c>
      <c r="F266" s="47">
        <f>'[1]EXP (Pro.)'!H110</f>
        <v>19000</v>
      </c>
    </row>
    <row r="267" spans="1:6" ht="18" customHeight="1">
      <c r="A267" s="58"/>
      <c r="B267" s="125" t="s">
        <v>280</v>
      </c>
      <c r="C267" s="68"/>
      <c r="D267" s="68"/>
      <c r="E267" s="68"/>
      <c r="F267" s="68"/>
    </row>
    <row r="268" spans="1:6" ht="18" customHeight="1">
      <c r="A268" s="58"/>
      <c r="B268" s="125" t="s">
        <v>281</v>
      </c>
      <c r="C268" s="68"/>
      <c r="D268" s="68"/>
      <c r="E268" s="68"/>
      <c r="F268" s="68"/>
    </row>
    <row r="269" spans="1:6" ht="18" customHeight="1">
      <c r="A269" s="58"/>
      <c r="B269" s="125" t="s">
        <v>282</v>
      </c>
      <c r="C269" s="47">
        <f>'[1]EXP (Pro.)'!E111</f>
        <v>32848.333333333336</v>
      </c>
      <c r="D269" s="47">
        <f>'[1]EXP (Pro.)'!F111</f>
        <v>36000</v>
      </c>
      <c r="E269" s="47">
        <f>'[1]EXP (Pro.)'!G111</f>
        <v>40000</v>
      </c>
      <c r="F269" s="47">
        <f>'[1]EXP (Pro.)'!H111</f>
        <v>40000</v>
      </c>
    </row>
    <row r="270" spans="1:6" s="15" customFormat="1" ht="19.5" customHeight="1">
      <c r="A270" s="58"/>
      <c r="B270" s="125" t="s">
        <v>715</v>
      </c>
      <c r="C270" s="47">
        <f>'[1]EXP (Pro.)'!E112</f>
        <v>54242.73</v>
      </c>
      <c r="D270" s="47">
        <f>'[1]EXP (Pro.)'!F112</f>
        <v>0</v>
      </c>
      <c r="E270" s="47">
        <f>'[1]EXP (Pro.)'!G112</f>
        <v>0</v>
      </c>
      <c r="F270" s="47">
        <f>'[1]EXP (Pro.)'!H112</f>
        <v>0</v>
      </c>
    </row>
    <row r="271" spans="1:6" s="15" customFormat="1" ht="19.5" customHeight="1">
      <c r="A271" s="58"/>
      <c r="B271" s="125" t="s">
        <v>283</v>
      </c>
      <c r="C271" s="44"/>
      <c r="D271" s="44"/>
      <c r="E271" s="44"/>
      <c r="F271" s="44"/>
    </row>
    <row r="272" spans="1:6" ht="18" customHeight="1" thickBot="1">
      <c r="A272" s="127"/>
      <c r="B272" s="119" t="s">
        <v>284</v>
      </c>
      <c r="C272" s="61"/>
      <c r="D272" s="61"/>
      <c r="E272" s="61"/>
      <c r="F272" s="61"/>
    </row>
    <row r="273" spans="1:6" ht="18" customHeight="1" thickBot="1">
      <c r="A273" s="128"/>
      <c r="B273" s="115" t="s">
        <v>643</v>
      </c>
      <c r="C273" s="105">
        <f>SUM(C258:C272)</f>
        <v>249378.39666666667</v>
      </c>
      <c r="D273" s="105">
        <f>SUM(D258:D272)</f>
        <v>238557</v>
      </c>
      <c r="E273" s="105">
        <f>SUM(E258:E272)</f>
        <v>300000</v>
      </c>
      <c r="F273" s="105">
        <f>SUM(F258:F272)</f>
        <v>300000</v>
      </c>
    </row>
    <row r="274" spans="1:6" ht="18" customHeight="1">
      <c r="A274" s="69"/>
      <c r="B274" s="119" t="s">
        <v>285</v>
      </c>
      <c r="C274" s="61"/>
      <c r="D274" s="61"/>
      <c r="E274" s="61"/>
      <c r="F274" s="61"/>
    </row>
    <row r="275" spans="1:6" ht="18" customHeight="1">
      <c r="A275" s="34"/>
      <c r="B275" s="126" t="s">
        <v>286</v>
      </c>
      <c r="C275" s="71"/>
      <c r="D275" s="71"/>
      <c r="E275" s="71"/>
      <c r="F275" s="71"/>
    </row>
    <row r="276" spans="1:6" ht="18" customHeight="1">
      <c r="A276" s="43"/>
      <c r="B276" s="125" t="s">
        <v>287</v>
      </c>
      <c r="C276" s="44"/>
      <c r="D276" s="44"/>
      <c r="E276" s="44"/>
      <c r="F276" s="44"/>
    </row>
    <row r="277" spans="1:6" ht="18" customHeight="1">
      <c r="A277" s="43"/>
      <c r="B277" s="125" t="s">
        <v>288</v>
      </c>
      <c r="C277" s="44"/>
      <c r="D277" s="44"/>
      <c r="E277" s="44"/>
      <c r="F277" s="44"/>
    </row>
    <row r="278" spans="1:6" ht="18" customHeight="1" thickBot="1">
      <c r="A278" s="69"/>
      <c r="B278" s="70" t="s">
        <v>289</v>
      </c>
      <c r="C278" s="61"/>
      <c r="D278" s="61"/>
      <c r="E278" s="61"/>
      <c r="F278" s="61"/>
    </row>
    <row r="279" spans="1:6" ht="18" customHeight="1" thickBot="1">
      <c r="A279" s="102"/>
      <c r="B279" s="115" t="s">
        <v>201</v>
      </c>
      <c r="C279" s="117"/>
      <c r="D279" s="117"/>
      <c r="E279" s="117"/>
      <c r="F279" s="117"/>
    </row>
    <row r="280" spans="1:6" ht="18" customHeight="1">
      <c r="A280" s="83"/>
      <c r="B280" s="121" t="s">
        <v>290</v>
      </c>
      <c r="C280" s="87"/>
      <c r="D280" s="87"/>
      <c r="E280" s="87"/>
      <c r="F280" s="87"/>
    </row>
    <row r="281" spans="1:6" ht="18" customHeight="1">
      <c r="A281" s="34"/>
      <c r="B281" s="126" t="s">
        <v>291</v>
      </c>
      <c r="C281" s="71"/>
      <c r="D281" s="71"/>
      <c r="E281" s="71"/>
      <c r="F281" s="71"/>
    </row>
    <row r="282" spans="1:6" ht="18" customHeight="1">
      <c r="A282" s="43"/>
      <c r="B282" s="39" t="s">
        <v>292</v>
      </c>
      <c r="C282" s="44"/>
      <c r="D282" s="44"/>
      <c r="E282" s="44"/>
      <c r="F282" s="44"/>
    </row>
    <row r="283" spans="1:6" ht="18" customHeight="1">
      <c r="A283" s="69"/>
      <c r="B283" s="70" t="s">
        <v>293</v>
      </c>
      <c r="C283" s="61"/>
      <c r="D283" s="61"/>
      <c r="E283" s="61"/>
      <c r="F283" s="61"/>
    </row>
    <row r="284" spans="1:6" ht="18" customHeight="1">
      <c r="A284" s="34"/>
      <c r="B284" s="64" t="s">
        <v>303</v>
      </c>
      <c r="C284" s="71"/>
      <c r="D284" s="71"/>
      <c r="E284" s="71"/>
      <c r="F284" s="71"/>
    </row>
    <row r="285" spans="1:6" ht="18" customHeight="1">
      <c r="A285" s="43"/>
      <c r="B285" s="125" t="s">
        <v>294</v>
      </c>
      <c r="C285" s="44"/>
      <c r="D285" s="44"/>
      <c r="E285" s="44"/>
      <c r="F285" s="44"/>
    </row>
    <row r="286" spans="1:6" ht="18" customHeight="1" thickBot="1">
      <c r="A286" s="69"/>
      <c r="B286" s="119" t="s">
        <v>591</v>
      </c>
      <c r="C286" s="61"/>
      <c r="D286" s="61"/>
      <c r="E286" s="61"/>
      <c r="F286" s="61"/>
    </row>
    <row r="287" spans="1:6" ht="18" customHeight="1" thickBot="1">
      <c r="A287" s="102"/>
      <c r="B287" s="115" t="s">
        <v>201</v>
      </c>
      <c r="C287" s="117"/>
      <c r="D287" s="117"/>
      <c r="E287" s="117"/>
      <c r="F287" s="117"/>
    </row>
    <row r="288" spans="1:6" ht="18" customHeight="1" thickBot="1">
      <c r="A288" s="72"/>
      <c r="B288" s="121" t="s">
        <v>295</v>
      </c>
      <c r="C288" s="87"/>
      <c r="D288" s="87"/>
      <c r="E288" s="87"/>
      <c r="F288" s="87"/>
    </row>
    <row r="289" spans="1:6" ht="18" customHeight="1" thickBot="1">
      <c r="A289" s="102"/>
      <c r="B289" s="115" t="s">
        <v>201</v>
      </c>
      <c r="C289" s="117"/>
      <c r="D289" s="117"/>
      <c r="E289" s="117"/>
      <c r="F289" s="117"/>
    </row>
    <row r="290" spans="1:6" ht="18" customHeight="1">
      <c r="A290" s="83"/>
      <c r="B290" s="121" t="s">
        <v>296</v>
      </c>
      <c r="C290" s="87"/>
      <c r="D290" s="87"/>
      <c r="E290" s="87"/>
      <c r="F290" s="87"/>
    </row>
    <row r="291" spans="1:6" ht="18" customHeight="1">
      <c r="A291" s="34"/>
      <c r="B291" s="64" t="s">
        <v>266</v>
      </c>
      <c r="C291" s="71"/>
      <c r="D291" s="71"/>
      <c r="E291" s="71"/>
      <c r="F291" s="71"/>
    </row>
    <row r="292" spans="1:6" ht="18" customHeight="1">
      <c r="A292" s="43"/>
      <c r="B292" s="125" t="s">
        <v>267</v>
      </c>
      <c r="C292" s="44"/>
      <c r="D292" s="44"/>
      <c r="E292" s="44"/>
      <c r="F292" s="44"/>
    </row>
    <row r="293" spans="1:6" s="15" customFormat="1" ht="19.5" customHeight="1" thickBot="1">
      <c r="A293" s="69"/>
      <c r="B293" s="119" t="s">
        <v>297</v>
      </c>
      <c r="C293" s="61"/>
      <c r="D293" s="61"/>
      <c r="E293" s="61"/>
      <c r="F293" s="61"/>
    </row>
    <row r="294" spans="1:6" s="15" customFormat="1" ht="19.5" customHeight="1" thickBot="1">
      <c r="A294" s="102"/>
      <c r="B294" s="115" t="s">
        <v>201</v>
      </c>
      <c r="C294" s="117"/>
      <c r="D294" s="117"/>
      <c r="E294" s="117"/>
      <c r="F294" s="117"/>
    </row>
    <row r="295" spans="1:6" ht="18" customHeight="1">
      <c r="A295" s="83"/>
      <c r="B295" s="121" t="s">
        <v>298</v>
      </c>
      <c r="C295" s="87"/>
      <c r="D295" s="87"/>
      <c r="E295" s="87"/>
      <c r="F295" s="87"/>
    </row>
    <row r="296" spans="1:6" ht="18" customHeight="1">
      <c r="A296" s="34"/>
      <c r="B296" s="126" t="s">
        <v>153</v>
      </c>
      <c r="C296" s="71"/>
      <c r="D296" s="71"/>
      <c r="E296" s="71"/>
      <c r="F296" s="71"/>
    </row>
    <row r="297" spans="1:6" ht="18" customHeight="1">
      <c r="A297" s="43"/>
      <c r="B297" s="125" t="s">
        <v>235</v>
      </c>
      <c r="C297" s="44"/>
      <c r="D297" s="44"/>
      <c r="E297" s="44"/>
      <c r="F297" s="44"/>
    </row>
    <row r="298" spans="1:6" ht="18" customHeight="1" thickBot="1">
      <c r="A298" s="69"/>
      <c r="B298" s="70" t="s">
        <v>299</v>
      </c>
      <c r="C298" s="61"/>
      <c r="D298" s="61"/>
      <c r="E298" s="61"/>
      <c r="F298" s="61"/>
    </row>
    <row r="299" spans="1:6" ht="18" customHeight="1" thickBot="1">
      <c r="A299" s="102"/>
      <c r="B299" s="115" t="s">
        <v>201</v>
      </c>
      <c r="C299" s="117"/>
      <c r="D299" s="117"/>
      <c r="E299" s="117"/>
      <c r="F299" s="117"/>
    </row>
    <row r="300" spans="1:6" ht="18" customHeight="1">
      <c r="A300" s="83"/>
      <c r="B300" s="121" t="s">
        <v>300</v>
      </c>
      <c r="C300" s="87"/>
      <c r="D300" s="87"/>
      <c r="E300" s="87"/>
      <c r="F300" s="87"/>
    </row>
    <row r="301" spans="1:6" ht="18" customHeight="1">
      <c r="A301" s="34"/>
      <c r="B301" s="126" t="s">
        <v>153</v>
      </c>
      <c r="C301" s="54">
        <f>'[1]EXP (Pro.)'!E114</f>
        <v>151254.80000000002</v>
      </c>
      <c r="D301" s="54">
        <f>'[1]EXP (Pro.)'!F114</f>
        <v>161640</v>
      </c>
      <c r="E301" s="54">
        <f>'[1]EXP (Pro.)'!G114</f>
        <v>172000</v>
      </c>
      <c r="F301" s="54">
        <f>'[1]EXP (Pro.)'!H114</f>
        <v>172044</v>
      </c>
    </row>
    <row r="302" spans="1:6" ht="18" customHeight="1">
      <c r="A302" s="43"/>
      <c r="B302" s="125" t="s">
        <v>301</v>
      </c>
      <c r="C302" s="54">
        <f>'[1]EXP (Pro.)'!E115</f>
        <v>19761</v>
      </c>
      <c r="D302" s="54">
        <f>'[1]EXP (Pro.)'!F115</f>
        <v>19941</v>
      </c>
      <c r="E302" s="54">
        <f>'[1]EXP (Pro.)'!G115</f>
        <v>20000</v>
      </c>
      <c r="F302" s="54">
        <f>'[1]EXP (Pro.)'!H115</f>
        <v>20000</v>
      </c>
    </row>
    <row r="303" spans="1:6" ht="18" customHeight="1" thickBot="1">
      <c r="A303" s="69"/>
      <c r="B303" s="119" t="s">
        <v>299</v>
      </c>
      <c r="C303" s="61"/>
      <c r="D303" s="61"/>
      <c r="E303" s="61"/>
      <c r="F303" s="61"/>
    </row>
    <row r="304" spans="1:6" ht="18" customHeight="1" thickBot="1">
      <c r="A304" s="108"/>
      <c r="B304" s="103" t="s">
        <v>302</v>
      </c>
      <c r="C304" s="105">
        <f>SUM(C301:C303)</f>
        <v>171015.80000000002</v>
      </c>
      <c r="D304" s="105">
        <f>SUM(D301:D303)</f>
        <v>181581</v>
      </c>
      <c r="E304" s="105">
        <f>SUM(E301:E303)</f>
        <v>192000</v>
      </c>
      <c r="F304" s="105">
        <f>SUM(F301:F303)</f>
        <v>192044</v>
      </c>
    </row>
    <row r="305" spans="1:6" ht="18" customHeight="1">
      <c r="A305" s="69"/>
      <c r="B305" s="119" t="s">
        <v>304</v>
      </c>
      <c r="C305" s="61"/>
      <c r="D305" s="61"/>
      <c r="E305" s="61"/>
      <c r="F305" s="61"/>
    </row>
    <row r="306" spans="1:6" ht="18" customHeight="1">
      <c r="A306" s="34"/>
      <c r="B306" s="126" t="s">
        <v>305</v>
      </c>
      <c r="C306" s="71"/>
      <c r="D306" s="71"/>
      <c r="E306" s="71"/>
      <c r="F306" s="71"/>
    </row>
    <row r="307" spans="1:6" ht="18" customHeight="1">
      <c r="A307" s="43"/>
      <c r="B307" s="125" t="s">
        <v>306</v>
      </c>
      <c r="C307" s="44"/>
      <c r="D307" s="44"/>
      <c r="E307" s="44"/>
      <c r="F307" s="44"/>
    </row>
    <row r="308" spans="1:6" ht="18" customHeight="1">
      <c r="A308" s="43"/>
      <c r="B308" s="39" t="s">
        <v>307</v>
      </c>
      <c r="C308" s="44"/>
      <c r="D308" s="44"/>
      <c r="E308" s="44"/>
      <c r="F308" s="44"/>
    </row>
    <row r="309" spans="1:6" ht="18" customHeight="1">
      <c r="A309" s="43"/>
      <c r="B309" s="125" t="s">
        <v>308</v>
      </c>
      <c r="C309" s="44"/>
      <c r="D309" s="44"/>
      <c r="E309" s="44"/>
      <c r="F309" s="44"/>
    </row>
    <row r="310" spans="1:6" ht="18" customHeight="1">
      <c r="A310" s="43"/>
      <c r="B310" s="39" t="s">
        <v>309</v>
      </c>
      <c r="C310" s="44"/>
      <c r="D310" s="44"/>
      <c r="E310" s="44"/>
      <c r="F310" s="44"/>
    </row>
    <row r="311" spans="1:6" ht="18" customHeight="1">
      <c r="A311" s="43"/>
      <c r="B311" s="125" t="s">
        <v>310</v>
      </c>
      <c r="C311" s="44"/>
      <c r="D311" s="44"/>
      <c r="E311" s="44"/>
      <c r="F311" s="44"/>
    </row>
    <row r="312" spans="1:6" ht="18" customHeight="1">
      <c r="A312" s="43"/>
      <c r="B312" s="125" t="s">
        <v>311</v>
      </c>
      <c r="C312" s="44"/>
      <c r="D312" s="44"/>
      <c r="E312" s="44"/>
      <c r="F312" s="44"/>
    </row>
    <row r="313" spans="1:6" ht="18" customHeight="1">
      <c r="A313" s="69"/>
      <c r="B313" s="130" t="s">
        <v>471</v>
      </c>
      <c r="C313" s="61"/>
      <c r="D313" s="100"/>
      <c r="E313" s="100"/>
      <c r="F313" s="100"/>
    </row>
    <row r="314" spans="1:6" ht="18" customHeight="1">
      <c r="A314" s="83"/>
      <c r="B314" s="121" t="s">
        <v>472</v>
      </c>
      <c r="C314" s="54">
        <f>'[1]EXP (Pro.)'!E117</f>
        <v>418333.3333333333</v>
      </c>
      <c r="D314" s="54">
        <f>'[1]EXP (Pro.)'!F117</f>
        <v>500000</v>
      </c>
      <c r="E314" s="54">
        <f>'[1]EXP (Pro.)'!G117</f>
        <v>500000</v>
      </c>
      <c r="F314" s="54">
        <f>'[1]EXP (Pro.)'!H117</f>
        <v>500000</v>
      </c>
    </row>
    <row r="315" spans="1:6" ht="18" customHeight="1">
      <c r="A315" s="146"/>
      <c r="B315" s="39" t="s">
        <v>312</v>
      </c>
      <c r="C315" s="144"/>
      <c r="D315" s="44"/>
      <c r="E315" s="44"/>
      <c r="F315" s="44"/>
    </row>
    <row r="316" spans="1:6" ht="18" customHeight="1">
      <c r="A316" s="145"/>
      <c r="B316" s="70" t="s">
        <v>592</v>
      </c>
      <c r="C316" s="144"/>
      <c r="D316" s="44"/>
      <c r="E316" s="44"/>
      <c r="F316" s="44"/>
    </row>
    <row r="317" spans="1:6" ht="18" customHeight="1" thickBot="1">
      <c r="A317" s="142"/>
      <c r="B317" s="132" t="s">
        <v>313</v>
      </c>
      <c r="C317" s="143">
        <f>SUM(C305:C316)</f>
        <v>418333.3333333333</v>
      </c>
      <c r="D317" s="143">
        <f>SUM(D305:D316)</f>
        <v>500000</v>
      </c>
      <c r="E317" s="143">
        <f>SUM(E305:E316)</f>
        <v>500000</v>
      </c>
      <c r="F317" s="143">
        <f>SUM(F305:F316)</f>
        <v>500000</v>
      </c>
    </row>
    <row r="318" spans="1:6" ht="18" customHeight="1">
      <c r="A318" s="146"/>
      <c r="B318" s="148" t="s">
        <v>641</v>
      </c>
      <c r="C318" s="147">
        <f>'[1]EXP (Pro.)'!E119</f>
        <v>0</v>
      </c>
      <c r="D318" s="147">
        <f>'[1]EXP (Pro.)'!F119</f>
        <v>0</v>
      </c>
      <c r="E318" s="147">
        <f>'[1]EXP (Pro.)'!G119</f>
        <v>1029000</v>
      </c>
      <c r="F318" s="147">
        <f>'[1]EXP (Pro.)'!H119</f>
        <v>1029000</v>
      </c>
    </row>
    <row r="319" spans="1:6" s="15" customFormat="1" ht="19.5" customHeight="1" thickBot="1">
      <c r="A319" s="131"/>
      <c r="B319" s="132" t="s">
        <v>644</v>
      </c>
      <c r="C319" s="107">
        <f>C317+C318+C304+C273+C256+C252+C247+C245+C232+C171+C110+C66+C44+C39+C23</f>
        <v>66684394.31333333</v>
      </c>
      <c r="D319" s="107">
        <f>D317+D318+D304+D273+D256+D252+D247+D245+D232+D171+D110+D66+D44+D39+D23</f>
        <v>75565661</v>
      </c>
      <c r="E319" s="107">
        <f>E317+E318+E304+E273+E256+E252+E247+E245+E232+E171+E110+E66+E44+E39+E23</f>
        <v>76064421</v>
      </c>
      <c r="F319" s="107">
        <f>F317+F318+F304+F273+F256+F252+F247+F245+F232+F171+F110+F66+F44+F39+F23</f>
        <v>77055107</v>
      </c>
    </row>
    <row r="320" spans="1:6" s="15" customFormat="1" ht="19.5" customHeight="1" thickBot="1">
      <c r="A320" s="133"/>
      <c r="B320" s="182" t="s">
        <v>642</v>
      </c>
      <c r="C320" s="134">
        <f>'[1]EXP (Pro.)'!E121</f>
        <v>21774519.41333333</v>
      </c>
      <c r="D320" s="134">
        <f>'[1]EXP (Pro.)'!F121</f>
        <v>24326489.939999998</v>
      </c>
      <c r="E320" s="134">
        <f>'[1]EXP (Pro.)'!G121</f>
        <v>25145296.939999998</v>
      </c>
      <c r="F320" s="134">
        <f>'[1]EXP (Pro.)'!H121</f>
        <v>32085531</v>
      </c>
    </row>
    <row r="321" spans="1:6" ht="18" customHeight="1" thickBot="1">
      <c r="A321" s="135"/>
      <c r="B321" s="103" t="s">
        <v>134</v>
      </c>
      <c r="C321" s="105">
        <f>SUM(C319:C320)</f>
        <v>88458913.72666666</v>
      </c>
      <c r="D321" s="105">
        <f>SUM(D319:D320)</f>
        <v>99892150.94</v>
      </c>
      <c r="E321" s="105">
        <f>SUM(E319:E320)</f>
        <v>101209717.94</v>
      </c>
      <c r="F321" s="105">
        <f>SUM(F319:F320)</f>
        <v>109140638</v>
      </c>
    </row>
    <row r="322" spans="1:6" ht="18" hidden="1">
      <c r="A322" s="83"/>
      <c r="B322" s="168"/>
      <c r="C322" s="83"/>
      <c r="D322" s="83"/>
      <c r="E322" s="83"/>
      <c r="F322" s="83"/>
    </row>
    <row r="323" spans="1:6" ht="18">
      <c r="A323" s="74"/>
      <c r="B323" s="169"/>
      <c r="C323" s="73"/>
      <c r="D323" s="73"/>
      <c r="E323" s="73"/>
      <c r="F323" s="167"/>
    </row>
  </sheetData>
  <sheetProtection/>
  <mergeCells count="6">
    <mergeCell ref="D4:D5"/>
    <mergeCell ref="E4:F4"/>
    <mergeCell ref="B1:F1"/>
    <mergeCell ref="A2:F2"/>
    <mergeCell ref="A4:B5"/>
    <mergeCell ref="C4:C5"/>
  </mergeCells>
  <printOptions/>
  <pageMargins left="0.95" right="0.48" top="0.25" bottom="0.25" header="0.5" footer="0.5"/>
  <pageSetup fitToHeight="0" fitToWidth="0" horizontalDpi="300" verticalDpi="300" orientation="landscape" paperSize="5" scale="79" r:id="rId1"/>
  <headerFooter alignWithMargins="0">
    <oddFooter>&amp;CREVISED BUDGET EXPENDITURE-&amp;P</oddFooter>
  </headerFooter>
  <rowBreaks count="12" manualBreakCount="12">
    <brk id="34" max="6" man="1"/>
    <brk id="60" max="255" man="1"/>
    <brk id="88" max="255" man="1"/>
    <brk id="114" max="255" man="1"/>
    <brk id="141" max="255" man="1"/>
    <brk id="168" max="255" man="1"/>
    <brk id="188" max="255" man="1"/>
    <brk id="214" max="255" man="1"/>
    <brk id="232" max="255" man="1"/>
    <brk id="252" max="255" man="1"/>
    <brk id="273" max="255" man="1"/>
    <brk id="29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2"/>
  <sheetViews>
    <sheetView view="pageBreakPreview" zoomScale="70" zoomScaleNormal="70" zoomScaleSheetLayoutView="70" zoomScalePageLayoutView="0" workbookViewId="0" topLeftCell="A142">
      <selection activeCell="C152" sqref="C152:C154"/>
    </sheetView>
  </sheetViews>
  <sheetFormatPr defaultColWidth="9.140625" defaultRowHeight="12.75"/>
  <cols>
    <col min="1" max="1" width="20.421875" style="170" customWidth="1"/>
    <col min="2" max="2" width="115.8515625" style="0" customWidth="1"/>
    <col min="3" max="3" width="24.421875" style="0" customWidth="1"/>
  </cols>
  <sheetData>
    <row r="1" spans="1:3" ht="25.5" hidden="1">
      <c r="A1" s="341" t="s">
        <v>739</v>
      </c>
      <c r="B1" s="341"/>
      <c r="C1" s="341"/>
    </row>
    <row r="2" spans="1:3" ht="21" hidden="1">
      <c r="A2" s="250"/>
      <c r="B2" s="251"/>
      <c r="C2" s="252" t="s">
        <v>714</v>
      </c>
    </row>
    <row r="3" spans="1:3" ht="42" hidden="1">
      <c r="A3" s="274" t="s">
        <v>328</v>
      </c>
      <c r="B3" s="274" t="s">
        <v>677</v>
      </c>
      <c r="C3" s="270" t="s">
        <v>735</v>
      </c>
    </row>
    <row r="4" spans="1:3" ht="24.75" customHeight="1">
      <c r="A4" s="207"/>
      <c r="B4" s="208"/>
      <c r="C4" s="209"/>
    </row>
    <row r="5" spans="1:3" ht="24.75" customHeight="1">
      <c r="A5" s="336" t="s">
        <v>378</v>
      </c>
      <c r="B5" s="211" t="s">
        <v>379</v>
      </c>
      <c r="C5" s="264">
        <f>'[1]EXP (Rev.)'!H6</f>
        <v>200625</v>
      </c>
    </row>
    <row r="6" spans="1:3" ht="24.75" customHeight="1">
      <c r="A6" s="336"/>
      <c r="B6" s="218" t="s">
        <v>380</v>
      </c>
      <c r="C6" s="218"/>
    </row>
    <row r="7" spans="1:3" ht="24.75" customHeight="1">
      <c r="A7" s="210" t="s">
        <v>381</v>
      </c>
      <c r="B7" s="215" t="s">
        <v>740</v>
      </c>
      <c r="C7" s="277">
        <f>'[1]EXP (Rev.)'!H7</f>
        <v>30000</v>
      </c>
    </row>
    <row r="8" spans="1:3" ht="24.75" customHeight="1">
      <c r="A8" s="210" t="s">
        <v>330</v>
      </c>
      <c r="B8" s="216" t="s">
        <v>680</v>
      </c>
      <c r="C8" s="277">
        <f>'[1]EXP (Rev.)'!H8</f>
        <v>200000</v>
      </c>
    </row>
    <row r="9" spans="1:3" ht="24.75" customHeight="1">
      <c r="A9" s="336" t="s">
        <v>382</v>
      </c>
      <c r="B9" s="211" t="s">
        <v>388</v>
      </c>
      <c r="C9" s="264">
        <f>'[1]EXP (Rev.)'!H10</f>
        <v>1949066</v>
      </c>
    </row>
    <row r="10" spans="1:3" ht="42">
      <c r="A10" s="336"/>
      <c r="B10" s="218" t="s">
        <v>520</v>
      </c>
      <c r="C10" s="218"/>
    </row>
    <row r="11" spans="1:3" ht="24.75" customHeight="1">
      <c r="A11" s="336" t="s">
        <v>383</v>
      </c>
      <c r="B11" s="211" t="s">
        <v>389</v>
      </c>
      <c r="C11" s="264">
        <f>'[1]EXP (Rev.)'!H11</f>
        <v>30000</v>
      </c>
    </row>
    <row r="12" spans="1:3" ht="24.75" customHeight="1">
      <c r="A12" s="336"/>
      <c r="B12" s="218" t="s">
        <v>741</v>
      </c>
      <c r="C12" s="218"/>
    </row>
    <row r="13" spans="1:3" ht="24.75" customHeight="1">
      <c r="A13" s="336" t="s">
        <v>384</v>
      </c>
      <c r="B13" s="211" t="s">
        <v>521</v>
      </c>
      <c r="C13" s="264">
        <f>'[1]EXP (Rev.)'!H12</f>
        <v>100000</v>
      </c>
    </row>
    <row r="14" spans="1:3" ht="24.75" customHeight="1">
      <c r="A14" s="336"/>
      <c r="B14" s="218" t="s">
        <v>604</v>
      </c>
      <c r="C14" s="218"/>
    </row>
    <row r="15" spans="1:3" ht="24.75" customHeight="1">
      <c r="A15" s="336" t="s">
        <v>385</v>
      </c>
      <c r="B15" s="219" t="s">
        <v>522</v>
      </c>
      <c r="C15" s="264">
        <f>'[1]EXP (Rev.)'!H15</f>
        <v>123800</v>
      </c>
    </row>
    <row r="16" spans="1:3" ht="24.75" customHeight="1">
      <c r="A16" s="336"/>
      <c r="B16" s="218" t="s">
        <v>523</v>
      </c>
      <c r="C16" s="218"/>
    </row>
    <row r="17" spans="1:3" ht="24.75" customHeight="1">
      <c r="A17" s="336" t="s">
        <v>524</v>
      </c>
      <c r="B17" s="219" t="s">
        <v>525</v>
      </c>
      <c r="C17" s="264">
        <f>'[1]EXP (Rev.)'!H16</f>
        <v>10000</v>
      </c>
    </row>
    <row r="18" spans="1:3" ht="24.75" customHeight="1">
      <c r="A18" s="336"/>
      <c r="B18" s="218" t="s">
        <v>742</v>
      </c>
      <c r="C18" s="218"/>
    </row>
    <row r="19" spans="1:3" ht="24.75" customHeight="1">
      <c r="A19" s="210" t="s">
        <v>682</v>
      </c>
      <c r="B19" s="278"/>
      <c r="C19" s="277">
        <f>'[1]EXP (Rev.)'!H18</f>
        <v>0</v>
      </c>
    </row>
    <row r="20" spans="1:3" ht="24.75" customHeight="1">
      <c r="A20" s="210" t="s">
        <v>386</v>
      </c>
      <c r="B20" s="218" t="s">
        <v>743</v>
      </c>
      <c r="C20" s="264">
        <f>'[1]EXP (Rev.)'!H19</f>
        <v>396400</v>
      </c>
    </row>
    <row r="21" spans="1:3" ht="24.75" customHeight="1">
      <c r="A21" s="210" t="s">
        <v>387</v>
      </c>
      <c r="B21" s="258"/>
      <c r="C21" s="279">
        <f>'[1]EXP (Rev.)'!H20</f>
        <v>0</v>
      </c>
    </row>
    <row r="22" spans="1:3" ht="24.75" customHeight="1">
      <c r="A22" s="351" t="s">
        <v>686</v>
      </c>
      <c r="B22" s="280" t="s">
        <v>744</v>
      </c>
      <c r="C22" s="281">
        <f>'[1]EXP (Rev.)'!H21</f>
        <v>4524014</v>
      </c>
    </row>
    <row r="23" spans="1:3" ht="24.75" customHeight="1">
      <c r="A23" s="352"/>
      <c r="B23" s="282" t="s">
        <v>745</v>
      </c>
      <c r="C23" s="283"/>
    </row>
    <row r="24" spans="1:3" ht="24.75" customHeight="1">
      <c r="A24" s="352"/>
      <c r="B24" s="282" t="s">
        <v>746</v>
      </c>
      <c r="C24" s="283"/>
    </row>
    <row r="25" spans="1:3" ht="24.75" customHeight="1">
      <c r="A25" s="352"/>
      <c r="B25" s="282" t="s">
        <v>747</v>
      </c>
      <c r="C25" s="283"/>
    </row>
    <row r="26" spans="1:3" ht="24.75" customHeight="1">
      <c r="A26" s="353"/>
      <c r="B26" s="284" t="s">
        <v>748</v>
      </c>
      <c r="C26" s="285"/>
    </row>
    <row r="27" spans="1:3" ht="24.75" customHeight="1">
      <c r="A27" s="336" t="s">
        <v>390</v>
      </c>
      <c r="B27" s="235" t="s">
        <v>402</v>
      </c>
      <c r="C27" s="286">
        <f>'[1]EXP (Rev.)'!H23</f>
        <v>400000</v>
      </c>
    </row>
    <row r="28" spans="1:3" ht="42">
      <c r="A28" s="336"/>
      <c r="B28" s="189" t="s">
        <v>749</v>
      </c>
      <c r="C28" s="218"/>
    </row>
    <row r="29" spans="1:3" ht="24.75" customHeight="1">
      <c r="A29" s="336" t="s">
        <v>391</v>
      </c>
      <c r="B29" s="236" t="s">
        <v>527</v>
      </c>
      <c r="C29" s="264">
        <f>'[1]EXP (Rev.)'!H24</f>
        <v>600000</v>
      </c>
    </row>
    <row r="30" spans="1:3" ht="42">
      <c r="A30" s="336"/>
      <c r="B30" s="189" t="s">
        <v>528</v>
      </c>
      <c r="C30" s="218"/>
    </row>
    <row r="31" spans="1:3" ht="21">
      <c r="A31" s="336" t="s">
        <v>392</v>
      </c>
      <c r="B31" s="343" t="s">
        <v>529</v>
      </c>
      <c r="C31" s="264">
        <f>'[1]EXP (Rev.)'!H26</f>
        <v>552484</v>
      </c>
    </row>
    <row r="32" spans="1:3" ht="21">
      <c r="A32" s="336"/>
      <c r="B32" s="344"/>
      <c r="C32" s="218"/>
    </row>
    <row r="33" spans="1:3" ht="24.75" customHeight="1">
      <c r="A33" s="336" t="s">
        <v>393</v>
      </c>
      <c r="B33" s="236" t="s">
        <v>530</v>
      </c>
      <c r="C33" s="264">
        <f>'[1]EXP (Rev.)'!H27</f>
        <v>20000</v>
      </c>
    </row>
    <row r="34" spans="1:3" ht="42">
      <c r="A34" s="336"/>
      <c r="B34" s="189" t="s">
        <v>531</v>
      </c>
      <c r="C34" s="218"/>
    </row>
    <row r="35" spans="1:3" ht="24.75" customHeight="1">
      <c r="A35" s="336" t="s">
        <v>394</v>
      </c>
      <c r="B35" s="236" t="s">
        <v>403</v>
      </c>
      <c r="C35" s="264">
        <f>'[1]EXP (Rev.)'!H30</f>
        <v>1702076</v>
      </c>
    </row>
    <row r="36" spans="1:3" ht="42">
      <c r="A36" s="336"/>
      <c r="B36" s="189" t="s">
        <v>532</v>
      </c>
      <c r="C36" s="218"/>
    </row>
    <row r="37" spans="1:3" ht="21">
      <c r="A37" s="336" t="s">
        <v>395</v>
      </c>
      <c r="B37" s="236" t="s">
        <v>533</v>
      </c>
      <c r="C37" s="264">
        <f>'[1]EXP (Rev.)'!H31</f>
        <v>2000000</v>
      </c>
    </row>
    <row r="38" spans="1:3" ht="63">
      <c r="A38" s="336"/>
      <c r="B38" s="189" t="s">
        <v>605</v>
      </c>
      <c r="C38" s="218"/>
    </row>
    <row r="39" spans="1:3" ht="24.75" customHeight="1">
      <c r="A39" s="336" t="s">
        <v>396</v>
      </c>
      <c r="B39" s="236" t="s">
        <v>404</v>
      </c>
      <c r="C39" s="264">
        <f>'[1]EXP (Rev.)'!H33</f>
        <v>160530</v>
      </c>
    </row>
    <row r="40" spans="1:3" ht="42">
      <c r="A40" s="336"/>
      <c r="B40" s="189" t="s">
        <v>534</v>
      </c>
      <c r="C40" s="218"/>
    </row>
    <row r="41" spans="1:3" ht="24.75" customHeight="1">
      <c r="A41" s="336" t="s">
        <v>397</v>
      </c>
      <c r="B41" s="236" t="s">
        <v>535</v>
      </c>
      <c r="C41" s="264">
        <f>'[1]EXP (Rev.)'!H34</f>
        <v>10000</v>
      </c>
    </row>
    <row r="42" spans="1:3" ht="42">
      <c r="A42" s="336"/>
      <c r="B42" s="189" t="s">
        <v>536</v>
      </c>
      <c r="C42" s="218"/>
    </row>
    <row r="43" spans="1:3" ht="24.75" customHeight="1">
      <c r="A43" s="336" t="s">
        <v>398</v>
      </c>
      <c r="B43" s="236" t="s">
        <v>537</v>
      </c>
      <c r="C43" s="264">
        <f>'[1]EXP (Rev.)'!H36</f>
        <v>160770</v>
      </c>
    </row>
    <row r="44" spans="1:3" ht="42">
      <c r="A44" s="336"/>
      <c r="B44" s="189" t="s">
        <v>538</v>
      </c>
      <c r="C44" s="218"/>
    </row>
    <row r="45" spans="1:3" ht="24.75" customHeight="1">
      <c r="A45" s="336" t="s">
        <v>399</v>
      </c>
      <c r="B45" s="236" t="s">
        <v>539</v>
      </c>
      <c r="C45" s="264">
        <f>'[1]EXP (Rev.)'!H37</f>
        <v>3000</v>
      </c>
    </row>
    <row r="46" spans="1:3" ht="42">
      <c r="A46" s="336"/>
      <c r="B46" s="189" t="s">
        <v>540</v>
      </c>
      <c r="C46" s="218"/>
    </row>
    <row r="47" spans="1:3" ht="24.75" customHeight="1">
      <c r="A47" s="336" t="s">
        <v>400</v>
      </c>
      <c r="B47" s="236" t="s">
        <v>405</v>
      </c>
      <c r="C47" s="264">
        <f>'[1]EXP (Rev.)'!H39</f>
        <v>1620753</v>
      </c>
    </row>
    <row r="48" spans="1:3" ht="42">
      <c r="A48" s="336"/>
      <c r="B48" s="189" t="s">
        <v>541</v>
      </c>
      <c r="C48" s="218"/>
    </row>
    <row r="49" spans="1:3" ht="24.75" customHeight="1">
      <c r="A49" s="336" t="s">
        <v>401</v>
      </c>
      <c r="B49" s="236" t="s">
        <v>542</v>
      </c>
      <c r="C49" s="264">
        <f>'[1]EXP (Rev.)'!H40</f>
        <v>80000</v>
      </c>
    </row>
    <row r="50" spans="1:3" ht="42">
      <c r="A50" s="336"/>
      <c r="B50" s="189" t="s">
        <v>543</v>
      </c>
      <c r="C50" s="218"/>
    </row>
    <row r="51" spans="1:3" ht="24.75" customHeight="1">
      <c r="A51" s="336" t="s">
        <v>406</v>
      </c>
      <c r="B51" s="236" t="s">
        <v>544</v>
      </c>
      <c r="C51" s="264">
        <f>'[1]EXP (Rev.)'!H42</f>
        <v>135684</v>
      </c>
    </row>
    <row r="52" spans="1:3" ht="42">
      <c r="A52" s="336"/>
      <c r="B52" s="189" t="s">
        <v>545</v>
      </c>
      <c r="C52" s="218"/>
    </row>
    <row r="53" spans="1:3" ht="24.75" customHeight="1">
      <c r="A53" s="336" t="s">
        <v>407</v>
      </c>
      <c r="B53" s="236" t="s">
        <v>546</v>
      </c>
      <c r="C53" s="264">
        <f>'[1]EXP (Rev.)'!H43</f>
        <v>10000</v>
      </c>
    </row>
    <row r="54" spans="1:3" ht="42">
      <c r="A54" s="336"/>
      <c r="B54" s="189" t="s">
        <v>547</v>
      </c>
      <c r="C54" s="218"/>
    </row>
    <row r="55" spans="1:3" ht="24.75" customHeight="1">
      <c r="A55" s="336" t="s">
        <v>408</v>
      </c>
      <c r="B55" s="236" t="s">
        <v>361</v>
      </c>
      <c r="C55" s="264">
        <f>'[1]EXP (Rev.)'!H46</f>
        <v>207570</v>
      </c>
    </row>
    <row r="56" spans="1:3" ht="42">
      <c r="A56" s="336"/>
      <c r="B56" s="189" t="s">
        <v>548</v>
      </c>
      <c r="C56" s="218"/>
    </row>
    <row r="57" spans="1:3" ht="24.75" customHeight="1">
      <c r="A57" s="336" t="s">
        <v>409</v>
      </c>
      <c r="B57" s="343" t="s">
        <v>549</v>
      </c>
      <c r="C57" s="264">
        <f>'[1]EXP (Rev.)'!H47</f>
        <v>100000</v>
      </c>
    </row>
    <row r="58" spans="1:3" ht="21">
      <c r="A58" s="336"/>
      <c r="B58" s="344"/>
      <c r="C58" s="218"/>
    </row>
    <row r="59" spans="1:3" ht="24.75" customHeight="1">
      <c r="A59" s="210" t="s">
        <v>693</v>
      </c>
      <c r="B59" s="231"/>
      <c r="C59" s="287">
        <f>'[1]EXP (Rev.)'!H48</f>
        <v>0</v>
      </c>
    </row>
    <row r="60" spans="1:3" ht="24.75" customHeight="1">
      <c r="A60" s="336" t="s">
        <v>410</v>
      </c>
      <c r="B60" s="236" t="s">
        <v>606</v>
      </c>
      <c r="C60" s="264">
        <f>'[1]EXP (Rev.)'!H49</f>
        <v>50000</v>
      </c>
    </row>
    <row r="61" spans="1:3" ht="21">
      <c r="A61" s="336"/>
      <c r="B61" s="189" t="s">
        <v>550</v>
      </c>
      <c r="C61" s="218"/>
    </row>
    <row r="62" spans="1:3" ht="24.75" customHeight="1">
      <c r="A62" s="210" t="s">
        <v>411</v>
      </c>
      <c r="B62" s="231" t="s">
        <v>551</v>
      </c>
      <c r="C62" s="277">
        <f>'[1]EXP (Rev.)'!H51</f>
        <v>25000</v>
      </c>
    </row>
    <row r="63" spans="1:3" ht="24.75" customHeight="1">
      <c r="A63" s="336" t="s">
        <v>412</v>
      </c>
      <c r="B63" s="236" t="s">
        <v>416</v>
      </c>
      <c r="C63" s="264">
        <f>'[1]EXP (Rev.)'!H52</f>
        <v>1470402</v>
      </c>
    </row>
    <row r="64" spans="1:3" ht="42">
      <c r="A64" s="336"/>
      <c r="B64" s="189" t="s">
        <v>552</v>
      </c>
      <c r="C64" s="218"/>
    </row>
    <row r="65" spans="1:3" ht="21">
      <c r="A65" s="336" t="s">
        <v>413</v>
      </c>
      <c r="B65" s="236" t="s">
        <v>553</v>
      </c>
      <c r="C65" s="264">
        <f>'[1]EXP (Rev.)'!H53</f>
        <v>40000</v>
      </c>
    </row>
    <row r="66" spans="1:3" ht="42">
      <c r="A66" s="336"/>
      <c r="B66" s="189" t="s">
        <v>554</v>
      </c>
      <c r="C66" s="218"/>
    </row>
    <row r="67" spans="1:3" ht="21">
      <c r="A67" s="336" t="s">
        <v>414</v>
      </c>
      <c r="B67" s="236" t="s">
        <v>417</v>
      </c>
      <c r="C67" s="264">
        <f>'[1]EXP (Rev.)'!H55</f>
        <v>106308</v>
      </c>
    </row>
    <row r="68" spans="1:3" ht="42">
      <c r="A68" s="336"/>
      <c r="B68" s="189" t="s">
        <v>555</v>
      </c>
      <c r="C68" s="218"/>
    </row>
    <row r="69" spans="1:3" ht="21">
      <c r="A69" s="336" t="s">
        <v>415</v>
      </c>
      <c r="B69" s="236" t="s">
        <v>553</v>
      </c>
      <c r="C69" s="264">
        <f>'[1]EXP (Rev.)'!H56</f>
        <v>40000</v>
      </c>
    </row>
    <row r="70" spans="1:3" ht="42">
      <c r="A70" s="336"/>
      <c r="B70" s="189" t="s">
        <v>556</v>
      </c>
      <c r="C70" s="218"/>
    </row>
    <row r="71" spans="1:3" ht="21">
      <c r="A71" s="336" t="s">
        <v>557</v>
      </c>
      <c r="B71" s="236" t="s">
        <v>558</v>
      </c>
      <c r="C71" s="264">
        <f>'[1]EXP (Rev.)'!H60</f>
        <v>630000</v>
      </c>
    </row>
    <row r="72" spans="1:3" ht="42">
      <c r="A72" s="336"/>
      <c r="B72" s="189" t="s">
        <v>559</v>
      </c>
      <c r="C72" s="218"/>
    </row>
    <row r="73" spans="1:3" ht="21">
      <c r="A73" s="336" t="s">
        <v>418</v>
      </c>
      <c r="B73" s="236" t="s">
        <v>560</v>
      </c>
      <c r="C73" s="264">
        <f>'[1]EXP (Rev.)'!H63</f>
        <v>3299313</v>
      </c>
    </row>
    <row r="74" spans="1:3" ht="42">
      <c r="A74" s="336"/>
      <c r="B74" s="189" t="s">
        <v>561</v>
      </c>
      <c r="C74" s="218"/>
    </row>
    <row r="75" spans="1:3" ht="21">
      <c r="A75" s="336" t="s">
        <v>419</v>
      </c>
      <c r="B75" s="236" t="s">
        <v>424</v>
      </c>
      <c r="C75" s="264">
        <f>'[1]EXP (Rev.)'!H64</f>
        <v>170244</v>
      </c>
    </row>
    <row r="76" spans="1:3" ht="24.75" customHeight="1">
      <c r="A76" s="336"/>
      <c r="B76" s="189" t="s">
        <v>562</v>
      </c>
      <c r="C76" s="218"/>
    </row>
    <row r="77" spans="1:3" ht="21">
      <c r="A77" s="336" t="s">
        <v>563</v>
      </c>
      <c r="B77" s="236" t="s">
        <v>553</v>
      </c>
      <c r="C77" s="264">
        <f>'[1]EXP (Rev.)'!H65</f>
        <v>10000</v>
      </c>
    </row>
    <row r="78" spans="1:3" ht="24.75" customHeight="1">
      <c r="A78" s="336"/>
      <c r="B78" s="189" t="s">
        <v>597</v>
      </c>
      <c r="C78" s="218"/>
    </row>
    <row r="79" spans="1:3" ht="24.75" customHeight="1">
      <c r="A79" s="336" t="s">
        <v>420</v>
      </c>
      <c r="B79" s="236" t="s">
        <v>425</v>
      </c>
      <c r="C79" s="264">
        <f>'[1]EXP (Rev.)'!H68</f>
        <v>21254129</v>
      </c>
    </row>
    <row r="80" spans="1:3" ht="42">
      <c r="A80" s="336"/>
      <c r="B80" s="189" t="s">
        <v>564</v>
      </c>
      <c r="C80" s="218"/>
    </row>
    <row r="81" spans="1:3" ht="24.75" customHeight="1">
      <c r="A81" s="336" t="s">
        <v>421</v>
      </c>
      <c r="B81" s="236" t="s">
        <v>553</v>
      </c>
      <c r="C81" s="264">
        <f>'[1]EXP (Rev.)'!H69</f>
        <v>277000</v>
      </c>
    </row>
    <row r="82" spans="1:3" ht="24.75" customHeight="1">
      <c r="A82" s="336"/>
      <c r="B82" s="189" t="s">
        <v>598</v>
      </c>
      <c r="C82" s="218"/>
    </row>
    <row r="83" spans="1:3" ht="24.75" customHeight="1">
      <c r="A83" s="336" t="s">
        <v>422</v>
      </c>
      <c r="B83" s="343"/>
      <c r="C83" s="264">
        <f>'[1]EXP (Rev.)'!H70</f>
        <v>0</v>
      </c>
    </row>
    <row r="84" spans="1:3" ht="24.75" customHeight="1">
      <c r="A84" s="336"/>
      <c r="B84" s="344"/>
      <c r="C84" s="218"/>
    </row>
    <row r="85" spans="1:3" ht="24.75" customHeight="1">
      <c r="A85" s="336" t="s">
        <v>423</v>
      </c>
      <c r="B85" s="236" t="s">
        <v>426</v>
      </c>
      <c r="C85" s="264">
        <f>'[1]EXP (Rev.)'!H71</f>
        <v>250000</v>
      </c>
    </row>
    <row r="86" spans="1:3" ht="21">
      <c r="A86" s="336"/>
      <c r="B86" s="189" t="s">
        <v>565</v>
      </c>
      <c r="C86" s="218"/>
    </row>
    <row r="87" spans="1:3" ht="21">
      <c r="A87" s="336" t="s">
        <v>427</v>
      </c>
      <c r="B87" s="236" t="s">
        <v>488</v>
      </c>
      <c r="C87" s="264">
        <f>'[1]EXP (Rev.)'!H73</f>
        <v>7958065</v>
      </c>
    </row>
    <row r="88" spans="1:3" ht="24.75" customHeight="1">
      <c r="A88" s="336"/>
      <c r="B88" s="189" t="s">
        <v>566</v>
      </c>
      <c r="C88" s="218"/>
    </row>
    <row r="89" spans="1:3" ht="21">
      <c r="A89" s="336" t="s">
        <v>428</v>
      </c>
      <c r="B89" s="236" t="s">
        <v>553</v>
      </c>
      <c r="C89" s="264">
        <f>'[1]EXP (Rev.)'!H74</f>
        <v>60000</v>
      </c>
    </row>
    <row r="90" spans="1:3" ht="24.75" customHeight="1">
      <c r="A90" s="336"/>
      <c r="B90" s="189" t="s">
        <v>750</v>
      </c>
      <c r="C90" s="218"/>
    </row>
    <row r="91" spans="1:3" ht="21">
      <c r="A91" s="336" t="s">
        <v>429</v>
      </c>
      <c r="B91" s="236" t="s">
        <v>526</v>
      </c>
      <c r="C91" s="264">
        <f>'[1]EXP (Rev.)'!H75</f>
        <v>2500883</v>
      </c>
    </row>
    <row r="92" spans="1:3" ht="21">
      <c r="A92" s="336"/>
      <c r="B92" s="257" t="s">
        <v>623</v>
      </c>
      <c r="C92" s="220"/>
    </row>
    <row r="93" spans="1:3" ht="21">
      <c r="A93" s="336"/>
      <c r="B93" s="189"/>
      <c r="C93" s="218"/>
    </row>
    <row r="94" spans="1:3" ht="24.75" customHeight="1">
      <c r="A94" s="336" t="s">
        <v>430</v>
      </c>
      <c r="B94" s="236" t="s">
        <v>442</v>
      </c>
      <c r="C94" s="264">
        <f>'[1]EXP (Rev.)'!H76</f>
        <v>250000</v>
      </c>
    </row>
    <row r="95" spans="1:3" ht="21">
      <c r="A95" s="336"/>
      <c r="B95" s="189" t="s">
        <v>568</v>
      </c>
      <c r="C95" s="218"/>
    </row>
    <row r="96" spans="1:3" ht="24.75" customHeight="1">
      <c r="A96" s="336" t="s">
        <v>431</v>
      </c>
      <c r="B96" s="236" t="s">
        <v>589</v>
      </c>
      <c r="C96" s="264">
        <f>'[1]EXP (Rev.)'!H78</f>
        <v>3432137</v>
      </c>
    </row>
    <row r="97" spans="1:3" ht="42">
      <c r="A97" s="336"/>
      <c r="B97" s="189" t="s">
        <v>607</v>
      </c>
      <c r="C97" s="218"/>
    </row>
    <row r="98" spans="1:3" ht="24.75" customHeight="1">
      <c r="A98" s="336" t="s">
        <v>432</v>
      </c>
      <c r="B98" s="236" t="s">
        <v>553</v>
      </c>
      <c r="C98" s="264">
        <f>'[1]EXP (Rev.)'!H79</f>
        <v>42000</v>
      </c>
    </row>
    <row r="99" spans="1:3" ht="42">
      <c r="A99" s="336"/>
      <c r="B99" s="189" t="s">
        <v>751</v>
      </c>
      <c r="C99" s="218"/>
    </row>
    <row r="100" spans="1:3" ht="42">
      <c r="A100" s="210" t="s">
        <v>433</v>
      </c>
      <c r="B100" s="231" t="s">
        <v>609</v>
      </c>
      <c r="C100" s="277">
        <f>'[1]EXP (Rev.)'!H80</f>
        <v>0</v>
      </c>
    </row>
    <row r="101" spans="1:3" ht="24.75" customHeight="1">
      <c r="A101" s="336" t="s">
        <v>434</v>
      </c>
      <c r="B101" s="211" t="s">
        <v>569</v>
      </c>
      <c r="C101" s="264">
        <f>'[1]EXP (Rev.)'!H81</f>
        <v>100000</v>
      </c>
    </row>
    <row r="102" spans="1:3" ht="24.75" customHeight="1">
      <c r="A102" s="336"/>
      <c r="B102" s="218" t="s">
        <v>570</v>
      </c>
      <c r="C102" s="218"/>
    </row>
    <row r="103" spans="1:3" ht="24.75" customHeight="1">
      <c r="A103" s="336" t="s">
        <v>435</v>
      </c>
      <c r="B103" s="211" t="s">
        <v>443</v>
      </c>
      <c r="C103" s="264">
        <f>'[1]EXP (Rev.)'!H83</f>
        <v>333848</v>
      </c>
    </row>
    <row r="104" spans="1:3" ht="42">
      <c r="A104" s="336"/>
      <c r="B104" s="218" t="s">
        <v>571</v>
      </c>
      <c r="C104" s="218"/>
    </row>
    <row r="105" spans="1:3" ht="24.75" customHeight="1">
      <c r="A105" s="336" t="s">
        <v>436</v>
      </c>
      <c r="B105" s="211" t="s">
        <v>572</v>
      </c>
      <c r="C105" s="264">
        <f>'[1]EXP (Rev.)'!H84</f>
        <v>5000</v>
      </c>
    </row>
    <row r="106" spans="1:3" ht="24.75" customHeight="1">
      <c r="A106" s="336"/>
      <c r="B106" s="218" t="s">
        <v>573</v>
      </c>
      <c r="C106" s="218"/>
    </row>
    <row r="107" spans="1:3" ht="24.75" customHeight="1">
      <c r="A107" s="336" t="s">
        <v>437</v>
      </c>
      <c r="B107" s="211" t="s">
        <v>444</v>
      </c>
      <c r="C107" s="264">
        <f>'[1]EXP (Rev.)'!H85</f>
        <v>50000</v>
      </c>
    </row>
    <row r="108" spans="1:3" ht="21">
      <c r="A108" s="336"/>
      <c r="B108" s="218" t="s">
        <v>610</v>
      </c>
      <c r="C108" s="218"/>
    </row>
    <row r="109" spans="1:3" ht="24.75" customHeight="1">
      <c r="A109" s="336" t="s">
        <v>438</v>
      </c>
      <c r="B109" s="219" t="s">
        <v>494</v>
      </c>
      <c r="C109" s="264">
        <f>'[1]EXP (Rev.)'!H87</f>
        <v>8631775</v>
      </c>
    </row>
    <row r="110" spans="1:3" ht="42">
      <c r="A110" s="336"/>
      <c r="B110" s="240" t="s">
        <v>574</v>
      </c>
      <c r="C110" s="218"/>
    </row>
    <row r="111" spans="1:3" ht="24.75" customHeight="1">
      <c r="A111" s="336" t="s">
        <v>439</v>
      </c>
      <c r="B111" s="219" t="s">
        <v>553</v>
      </c>
      <c r="C111" s="264">
        <f>'[1]EXP (Rev.)'!H88</f>
        <v>140233</v>
      </c>
    </row>
    <row r="112" spans="1:3" ht="42">
      <c r="A112" s="336"/>
      <c r="B112" s="240" t="s">
        <v>752</v>
      </c>
      <c r="C112" s="218"/>
    </row>
    <row r="113" spans="1:3" ht="24.75" customHeight="1">
      <c r="A113" s="336" t="s">
        <v>440</v>
      </c>
      <c r="B113" s="219" t="s">
        <v>526</v>
      </c>
      <c r="C113" s="264">
        <f>'[1]EXP (Rev.)'!H89</f>
        <v>500032</v>
      </c>
    </row>
    <row r="114" spans="1:3" ht="23.25">
      <c r="A114" s="336"/>
      <c r="B114" s="288" t="s">
        <v>753</v>
      </c>
      <c r="C114" s="218"/>
    </row>
    <row r="115" spans="1:3" ht="24.75" customHeight="1">
      <c r="A115" s="336" t="s">
        <v>441</v>
      </c>
      <c r="B115" s="211" t="s">
        <v>426</v>
      </c>
      <c r="C115" s="264">
        <f>'[1]EXP (Rev.)'!H90</f>
        <v>250000</v>
      </c>
    </row>
    <row r="116" spans="1:3" ht="24.75" customHeight="1">
      <c r="A116" s="336"/>
      <c r="B116" s="218" t="s">
        <v>576</v>
      </c>
      <c r="C116" s="218"/>
    </row>
    <row r="117" spans="1:3" ht="24.75" customHeight="1">
      <c r="A117" s="336" t="s">
        <v>445</v>
      </c>
      <c r="B117" s="211" t="s">
        <v>458</v>
      </c>
      <c r="C117" s="264">
        <f>'[1]EXP (Rev.)'!H92</f>
        <v>740922</v>
      </c>
    </row>
    <row r="118" spans="1:3" ht="42">
      <c r="A118" s="336"/>
      <c r="B118" s="218" t="s">
        <v>705</v>
      </c>
      <c r="C118" s="218"/>
    </row>
    <row r="119" spans="1:3" ht="24.75" customHeight="1">
      <c r="A119" s="336" t="s">
        <v>446</v>
      </c>
      <c r="B119" s="211" t="s">
        <v>553</v>
      </c>
      <c r="C119" s="264">
        <f>'[1]EXP (Rev.)'!H93</f>
        <v>10000</v>
      </c>
    </row>
    <row r="120" spans="1:3" ht="24.75" customHeight="1">
      <c r="A120" s="336"/>
      <c r="B120" s="218" t="s">
        <v>577</v>
      </c>
      <c r="C120" s="218"/>
    </row>
    <row r="121" spans="1:3" ht="24.75" customHeight="1">
      <c r="A121" s="336" t="s">
        <v>447</v>
      </c>
      <c r="B121" s="211" t="s">
        <v>578</v>
      </c>
      <c r="C121" s="264">
        <f>'[1]EXP (Rev.)'!H94</f>
        <v>50000</v>
      </c>
    </row>
    <row r="122" spans="1:3" ht="24.75" customHeight="1">
      <c r="A122" s="336"/>
      <c r="B122" s="218" t="s">
        <v>579</v>
      </c>
      <c r="C122" s="218"/>
    </row>
    <row r="123" spans="1:3" ht="24.75" customHeight="1">
      <c r="A123" s="336" t="s">
        <v>448</v>
      </c>
      <c r="B123" s="219" t="s">
        <v>459</v>
      </c>
      <c r="C123" s="264">
        <f>'[1]EXP (Rev.)'!H97</f>
        <v>7000000</v>
      </c>
    </row>
    <row r="124" spans="1:3" ht="42">
      <c r="A124" s="336"/>
      <c r="B124" s="218" t="s">
        <v>611</v>
      </c>
      <c r="C124" s="218"/>
    </row>
    <row r="125" spans="1:3" ht="24.75" customHeight="1">
      <c r="A125" s="336" t="s">
        <v>449</v>
      </c>
      <c r="B125" s="211" t="s">
        <v>580</v>
      </c>
      <c r="C125" s="264">
        <f>'[1]EXP (Rev.)'!H98</f>
        <v>10000</v>
      </c>
    </row>
    <row r="126" spans="1:3" ht="21">
      <c r="A126" s="336"/>
      <c r="B126" s="218" t="s">
        <v>599</v>
      </c>
      <c r="C126" s="218"/>
    </row>
    <row r="127" spans="1:3" ht="21">
      <c r="A127" s="210" t="s">
        <v>450</v>
      </c>
      <c r="B127" s="215" t="s">
        <v>460</v>
      </c>
      <c r="C127" s="264">
        <f>'[1]EXP (Rev.)'!H99</f>
        <v>10000</v>
      </c>
    </row>
    <row r="128" spans="1:3" ht="21">
      <c r="A128" s="210" t="s">
        <v>709</v>
      </c>
      <c r="B128" s="231" t="s">
        <v>600</v>
      </c>
      <c r="C128" s="264">
        <f>'[1]EXP (Rev.)'!H100</f>
        <v>10000</v>
      </c>
    </row>
    <row r="129" spans="1:3" ht="21">
      <c r="A129" s="336" t="s">
        <v>451</v>
      </c>
      <c r="B129" s="236" t="s">
        <v>461</v>
      </c>
      <c r="C129" s="264">
        <f>'[1]EXP (Rev.)'!H102</f>
        <v>100000</v>
      </c>
    </row>
    <row r="130" spans="1:3" ht="24.75" customHeight="1">
      <c r="A130" s="336"/>
      <c r="B130" s="189" t="s">
        <v>581</v>
      </c>
      <c r="C130" s="218"/>
    </row>
    <row r="131" spans="1:3" ht="21">
      <c r="A131" s="210" t="s">
        <v>452</v>
      </c>
      <c r="B131" s="231" t="s">
        <v>582</v>
      </c>
      <c r="C131" s="264">
        <f>'[1]EXP (Rev.)'!H103</f>
        <v>90000</v>
      </c>
    </row>
    <row r="132" spans="1:3" ht="24.75" customHeight="1">
      <c r="A132" s="210" t="s">
        <v>453</v>
      </c>
      <c r="B132" s="231" t="s">
        <v>583</v>
      </c>
      <c r="C132" s="264">
        <f>'[1]EXP (Rev.)'!H104</f>
        <v>1000</v>
      </c>
    </row>
    <row r="133" spans="1:3" ht="42">
      <c r="A133" s="210" t="s">
        <v>454</v>
      </c>
      <c r="B133" s="231" t="s">
        <v>710</v>
      </c>
      <c r="C133" s="264">
        <f>'[1]EXP (Rev.)'!H105</f>
        <v>50000</v>
      </c>
    </row>
    <row r="134" spans="1:3" ht="24.75" customHeight="1">
      <c r="A134" s="210" t="s">
        <v>455</v>
      </c>
      <c r="B134" s="231" t="s">
        <v>612</v>
      </c>
      <c r="C134" s="264">
        <f>'[1]EXP (Rev.)'!H106</f>
        <v>19000</v>
      </c>
    </row>
    <row r="135" spans="1:3" ht="21" customHeight="1">
      <c r="A135" s="210" t="s">
        <v>456</v>
      </c>
      <c r="B135" s="231" t="s">
        <v>754</v>
      </c>
      <c r="C135" s="264">
        <f>'[1]EXP (Rev.)'!H107</f>
        <v>40000</v>
      </c>
    </row>
    <row r="136" spans="1:3" ht="24.75" customHeight="1">
      <c r="A136" s="210" t="s">
        <v>457</v>
      </c>
      <c r="B136" s="296"/>
      <c r="C136" s="264">
        <f>'[1]EXP (Rev.)'!H108</f>
        <v>0</v>
      </c>
    </row>
    <row r="137" spans="1:3" ht="21">
      <c r="A137" s="336" t="s">
        <v>462</v>
      </c>
      <c r="B137" s="236" t="s">
        <v>465</v>
      </c>
      <c r="C137" s="264">
        <f>'[1]EXP (Rev.)'!H110</f>
        <v>172044</v>
      </c>
    </row>
    <row r="138" spans="1:3" ht="42">
      <c r="A138" s="336"/>
      <c r="B138" s="189" t="s">
        <v>585</v>
      </c>
      <c r="C138" s="289"/>
    </row>
    <row r="139" spans="1:3" ht="24.75" customHeight="1">
      <c r="A139" s="336" t="s">
        <v>463</v>
      </c>
      <c r="B139" s="236" t="s">
        <v>553</v>
      </c>
      <c r="C139" s="264">
        <f>'[1]EXP (Rev.)'!H111</f>
        <v>20000</v>
      </c>
    </row>
    <row r="140" spans="1:3" ht="24.75" customHeight="1">
      <c r="A140" s="336"/>
      <c r="B140" s="189" t="s">
        <v>586</v>
      </c>
      <c r="C140" s="289"/>
    </row>
    <row r="141" spans="1:3" ht="42">
      <c r="A141" s="210" t="s">
        <v>464</v>
      </c>
      <c r="B141" s="231" t="s">
        <v>587</v>
      </c>
      <c r="C141" s="264">
        <f>'[1]EXP (Rev.)'!H113</f>
        <v>500000</v>
      </c>
    </row>
    <row r="142" spans="1:3" ht="24.75" customHeight="1">
      <c r="A142" s="244" t="s">
        <v>601</v>
      </c>
      <c r="B142" s="239" t="s">
        <v>593</v>
      </c>
      <c r="C142" s="290">
        <f>'[1]EXP (Rev.)'!H116</f>
        <v>1029000</v>
      </c>
    </row>
    <row r="143" spans="1:3" ht="24.75" customHeight="1">
      <c r="A143" s="246"/>
      <c r="B143" s="247" t="s">
        <v>712</v>
      </c>
      <c r="C143" s="291">
        <f>SUM(C5:C142)</f>
        <v>77055107</v>
      </c>
    </row>
    <row r="144" spans="1:3" ht="24.75" customHeight="1">
      <c r="A144" s="246"/>
      <c r="B144" s="247" t="s">
        <v>642</v>
      </c>
      <c r="C144" s="292">
        <f>'[1]EXP (Rev.)'!H118</f>
        <v>32085531</v>
      </c>
    </row>
    <row r="145" spans="1:3" ht="24.75" customHeight="1">
      <c r="A145" s="246"/>
      <c r="B145" s="247" t="s">
        <v>134</v>
      </c>
      <c r="C145" s="291">
        <f>SUM(C143:C144)</f>
        <v>109140638</v>
      </c>
    </row>
    <row r="146" spans="1:2" ht="13.5">
      <c r="A146" s="154"/>
      <c r="B146" s="2"/>
    </row>
    <row r="147" spans="1:2" ht="13.5">
      <c r="A147" s="154"/>
      <c r="B147" s="2"/>
    </row>
    <row r="148" spans="1:2" ht="18">
      <c r="A148" s="158" t="s">
        <v>322</v>
      </c>
      <c r="B148" s="2"/>
    </row>
    <row r="149" spans="1:2" ht="18">
      <c r="A149" s="158" t="s">
        <v>319</v>
      </c>
      <c r="B149" s="2"/>
    </row>
    <row r="150" spans="1:2" ht="13.5">
      <c r="A150" s="154"/>
      <c r="B150" s="2"/>
    </row>
    <row r="151" spans="1:2" ht="13.5">
      <c r="A151" s="154"/>
      <c r="B151" s="2"/>
    </row>
    <row r="152" spans="1:3" ht="18">
      <c r="A152" s="158" t="s">
        <v>320</v>
      </c>
      <c r="C152" s="159" t="s">
        <v>323</v>
      </c>
    </row>
    <row r="153" spans="1:3" ht="18">
      <c r="A153" s="158" t="s">
        <v>321</v>
      </c>
      <c r="C153" s="160" t="s">
        <v>324</v>
      </c>
    </row>
    <row r="154" spans="1:3" ht="18">
      <c r="A154" s="158"/>
      <c r="C154" s="160" t="s">
        <v>321</v>
      </c>
    </row>
    <row r="155" spans="1:2" ht="18" thickBot="1">
      <c r="A155" s="162"/>
      <c r="B155" s="164"/>
    </row>
    <row r="156" spans="1:2" ht="12.75">
      <c r="A156" s="155"/>
      <c r="B156" s="3"/>
    </row>
    <row r="157" spans="1:2" ht="18">
      <c r="A157" s="155"/>
      <c r="B157" s="161" t="s">
        <v>376</v>
      </c>
    </row>
    <row r="158" spans="1:2" ht="18">
      <c r="A158" s="335" t="s">
        <v>377</v>
      </c>
      <c r="B158" s="335"/>
    </row>
    <row r="159" spans="1:2" ht="18">
      <c r="A159" s="158" t="s">
        <v>325</v>
      </c>
      <c r="B159" s="22"/>
    </row>
    <row r="160" spans="1:2" ht="21">
      <c r="A160" s="334" t="s">
        <v>318</v>
      </c>
      <c r="B160" s="334"/>
    </row>
    <row r="161" spans="1:2" ht="18">
      <c r="A161" s="158" t="s">
        <v>326</v>
      </c>
      <c r="B161" s="4"/>
    </row>
    <row r="162" spans="1:2" ht="13.5">
      <c r="A162" s="154"/>
      <c r="B162" s="4"/>
    </row>
    <row r="163" spans="1:2" ht="13.5">
      <c r="A163" s="154"/>
      <c r="B163" s="4"/>
    </row>
    <row r="164" spans="1:2" ht="18">
      <c r="A164" s="155"/>
      <c r="B164" s="161" t="s">
        <v>374</v>
      </c>
    </row>
    <row r="165" spans="1:2" ht="18">
      <c r="A165" s="155"/>
      <c r="B165" s="161" t="s">
        <v>373</v>
      </c>
    </row>
    <row r="166" spans="1:2" ht="18">
      <c r="A166" s="155"/>
      <c r="B166" s="161" t="s">
        <v>375</v>
      </c>
    </row>
    <row r="167" spans="1:2" ht="13.5">
      <c r="A167" s="154"/>
      <c r="B167" s="4"/>
    </row>
    <row r="168" spans="1:2" ht="13.5">
      <c r="A168" s="155"/>
      <c r="B168" s="165"/>
    </row>
    <row r="169" spans="1:2" ht="13.5">
      <c r="A169" s="155"/>
      <c r="B169" s="165"/>
    </row>
    <row r="170" ht="13.5">
      <c r="B170" s="166"/>
    </row>
    <row r="172" spans="1:2" ht="13.5">
      <c r="A172" s="154"/>
      <c r="B172" s="2"/>
    </row>
  </sheetData>
  <sheetProtection/>
  <mergeCells count="64">
    <mergeCell ref="A158:B158"/>
    <mergeCell ref="A160:B160"/>
    <mergeCell ref="A1:C1"/>
    <mergeCell ref="A5:A6"/>
    <mergeCell ref="A9:A10"/>
    <mergeCell ref="A11:A12"/>
    <mergeCell ref="A13:A14"/>
    <mergeCell ref="A15:A16"/>
    <mergeCell ref="A17:A18"/>
    <mergeCell ref="A22:A26"/>
    <mergeCell ref="A27:A28"/>
    <mergeCell ref="A29:A30"/>
    <mergeCell ref="A31:A32"/>
    <mergeCell ref="B31:B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B57:B58"/>
    <mergeCell ref="A60:A61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B83:B84"/>
    <mergeCell ref="A85:A86"/>
    <mergeCell ref="A87:A88"/>
    <mergeCell ref="A89:A90"/>
    <mergeCell ref="A91:A93"/>
    <mergeCell ref="A94:A95"/>
    <mergeCell ref="A125:A126"/>
    <mergeCell ref="A129:A130"/>
    <mergeCell ref="A96:A97"/>
    <mergeCell ref="A98:A99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37:A138"/>
    <mergeCell ref="A139:A140"/>
    <mergeCell ref="A117:A118"/>
    <mergeCell ref="A119:A120"/>
    <mergeCell ref="A121:A122"/>
    <mergeCell ref="A123:A124"/>
  </mergeCells>
  <printOptions/>
  <pageMargins left="2.2" right="0.5" top="0.5" bottom="0.5" header="0.5" footer="0.5"/>
  <pageSetup orientation="landscape" paperSize="5" scale="90" r:id="rId1"/>
  <headerFooter>
    <oddFooter>&amp;CREVISED EXPENDITURE DESCRIPTION-&amp;P</oddFooter>
  </headerFooter>
  <rowBreaks count="11" manualBreakCount="11">
    <brk id="18" max="255" man="1"/>
    <brk id="30" max="255" man="1"/>
    <brk id="42" max="255" man="1"/>
    <brk id="58" max="255" man="1"/>
    <brk id="70" max="255" man="1"/>
    <brk id="74" max="255" man="1"/>
    <brk id="86" max="255" man="1"/>
    <brk id="102" max="255" man="1"/>
    <brk id="122" max="255" man="1"/>
    <brk id="128" max="255" man="1"/>
    <brk id="13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70" zoomScaleSheetLayoutView="70" zoomScalePageLayoutView="0" workbookViewId="0" topLeftCell="A3">
      <selection activeCell="D16" sqref="D16"/>
    </sheetView>
  </sheetViews>
  <sheetFormatPr defaultColWidth="9.140625" defaultRowHeight="12.75"/>
  <cols>
    <col min="1" max="1" width="11.28125" style="0" customWidth="1"/>
    <col min="2" max="2" width="14.7109375" style="0" customWidth="1"/>
    <col min="3" max="3" width="71.421875" style="0" customWidth="1"/>
    <col min="4" max="4" width="23.28125" style="0" bestFit="1" customWidth="1"/>
    <col min="5" max="5" width="24.140625" style="0" customWidth="1"/>
    <col min="6" max="6" width="23.00390625" style="0" customWidth="1"/>
    <col min="7" max="7" width="8.00390625" style="0" customWidth="1"/>
  </cols>
  <sheetData>
    <row r="1" spans="1:8" ht="25.5">
      <c r="A1" s="320" t="s">
        <v>618</v>
      </c>
      <c r="B1" s="320"/>
      <c r="C1" s="320"/>
      <c r="D1" s="320"/>
      <c r="E1" s="320"/>
      <c r="F1" s="320"/>
      <c r="G1" s="8"/>
      <c r="H1" s="8"/>
    </row>
    <row r="2" spans="1:8" ht="15">
      <c r="A2" s="10"/>
      <c r="B2" s="8"/>
      <c r="C2" s="8"/>
      <c r="E2" s="8"/>
      <c r="F2" s="11"/>
      <c r="G2" s="8"/>
      <c r="H2" s="8"/>
    </row>
    <row r="3" spans="1:8" ht="21">
      <c r="A3" s="355" t="s">
        <v>763</v>
      </c>
      <c r="B3" s="355"/>
      <c r="C3" s="355"/>
      <c r="D3" s="355"/>
      <c r="E3" s="355"/>
      <c r="F3" s="355"/>
      <c r="G3" s="8"/>
      <c r="H3" s="8"/>
    </row>
    <row r="4" spans="1:8" ht="18">
      <c r="A4" s="345" t="s">
        <v>588</v>
      </c>
      <c r="B4" s="345"/>
      <c r="C4" s="345"/>
      <c r="D4" s="345"/>
      <c r="E4" s="345"/>
      <c r="F4" s="345"/>
      <c r="G4" s="8"/>
      <c r="H4" s="8"/>
    </row>
    <row r="5" spans="1:8" ht="21">
      <c r="A5" s="297" t="s">
        <v>616</v>
      </c>
      <c r="B5" s="297" t="s">
        <v>328</v>
      </c>
      <c r="C5" s="357" t="s">
        <v>329</v>
      </c>
      <c r="D5" s="358"/>
      <c r="E5" s="359"/>
      <c r="F5" s="298" t="s">
        <v>755</v>
      </c>
      <c r="G5" s="8"/>
      <c r="H5" s="8"/>
    </row>
    <row r="6" spans="1:8" ht="25.5">
      <c r="A6" s="299">
        <v>1</v>
      </c>
      <c r="B6" s="300" t="s">
        <v>614</v>
      </c>
      <c r="C6" s="360" t="s">
        <v>624</v>
      </c>
      <c r="D6" s="361"/>
      <c r="E6" s="362"/>
      <c r="F6" s="301">
        <v>396400</v>
      </c>
      <c r="G6" s="8"/>
      <c r="H6" s="8"/>
    </row>
    <row r="7" spans="1:6" ht="25.5">
      <c r="A7" s="299">
        <v>2</v>
      </c>
      <c r="B7" s="302" t="s">
        <v>756</v>
      </c>
      <c r="C7" s="363" t="s">
        <v>620</v>
      </c>
      <c r="D7" s="364"/>
      <c r="E7" s="365"/>
      <c r="F7" s="301">
        <v>628800</v>
      </c>
    </row>
    <row r="8" spans="1:6" ht="25.5">
      <c r="A8" s="299">
        <v>3</v>
      </c>
      <c r="B8" s="303" t="s">
        <v>757</v>
      </c>
      <c r="C8" s="360" t="s">
        <v>758</v>
      </c>
      <c r="D8" s="361"/>
      <c r="E8" s="362"/>
      <c r="F8" s="301">
        <v>682664</v>
      </c>
    </row>
    <row r="9" spans="1:6" ht="25.5">
      <c r="A9" s="299">
        <v>4</v>
      </c>
      <c r="B9" s="303" t="s">
        <v>757</v>
      </c>
      <c r="C9" s="360" t="s">
        <v>759</v>
      </c>
      <c r="D9" s="361"/>
      <c r="E9" s="362"/>
      <c r="F9" s="301">
        <v>1973100</v>
      </c>
    </row>
    <row r="10" spans="1:6" ht="25.5">
      <c r="A10" s="299">
        <v>5</v>
      </c>
      <c r="B10" s="303" t="s">
        <v>757</v>
      </c>
      <c r="C10" s="360" t="s">
        <v>760</v>
      </c>
      <c r="D10" s="361"/>
      <c r="E10" s="362"/>
      <c r="F10" s="301">
        <v>1001400</v>
      </c>
    </row>
    <row r="11" spans="1:6" ht="25.5">
      <c r="A11" s="299">
        <v>6</v>
      </c>
      <c r="B11" s="303" t="s">
        <v>757</v>
      </c>
      <c r="C11" s="360" t="s">
        <v>761</v>
      </c>
      <c r="D11" s="361"/>
      <c r="E11" s="362"/>
      <c r="F11" s="301">
        <v>238050</v>
      </c>
    </row>
    <row r="12" spans="1:6" ht="25.5">
      <c r="A12" s="299">
        <v>7</v>
      </c>
      <c r="B12" s="300" t="s">
        <v>622</v>
      </c>
      <c r="C12" s="360" t="s">
        <v>623</v>
      </c>
      <c r="D12" s="361"/>
      <c r="E12" s="362"/>
      <c r="F12" s="301">
        <v>2500883</v>
      </c>
    </row>
    <row r="13" spans="1:6" ht="25.5">
      <c r="A13" s="299">
        <v>8</v>
      </c>
      <c r="B13" s="304" t="s">
        <v>762</v>
      </c>
      <c r="C13" s="366" t="s">
        <v>753</v>
      </c>
      <c r="D13" s="366"/>
      <c r="E13" s="366"/>
      <c r="F13" s="301">
        <v>500032</v>
      </c>
    </row>
    <row r="14" spans="1:6" ht="21" customHeight="1">
      <c r="A14" s="367" t="s">
        <v>625</v>
      </c>
      <c r="B14" s="368"/>
      <c r="C14" s="368"/>
      <c r="D14" s="368"/>
      <c r="E14" s="369"/>
      <c r="F14" s="305">
        <f>SUM(F6:F13)</f>
        <v>7921329</v>
      </c>
    </row>
    <row r="15" spans="1:6" ht="15">
      <c r="A15" s="25"/>
      <c r="B15" s="25"/>
      <c r="C15" s="24"/>
      <c r="D15" s="24"/>
      <c r="E15" s="2"/>
      <c r="F15" s="2"/>
    </row>
    <row r="16" spans="1:4" ht="13.5">
      <c r="A16" s="8"/>
      <c r="B16" s="8"/>
      <c r="C16" s="8"/>
      <c r="D16" s="8"/>
    </row>
    <row r="17" spans="1:4" ht="13.5">
      <c r="A17" s="8"/>
      <c r="B17" s="8"/>
      <c r="C17" s="8"/>
      <c r="D17" s="8"/>
    </row>
    <row r="18" spans="1:6" ht="15">
      <c r="A18" s="356" t="s">
        <v>320</v>
      </c>
      <c r="B18" s="356"/>
      <c r="C18" s="356"/>
      <c r="D18" s="10"/>
      <c r="F18" s="18" t="s">
        <v>323</v>
      </c>
    </row>
    <row r="19" spans="1:6" ht="15">
      <c r="A19" s="354" t="s">
        <v>321</v>
      </c>
      <c r="B19" s="354"/>
      <c r="C19" s="14"/>
      <c r="D19" s="10"/>
      <c r="F19" s="18" t="s">
        <v>341</v>
      </c>
    </row>
    <row r="20" spans="1:6" ht="15">
      <c r="A20" s="16"/>
      <c r="B20" s="16"/>
      <c r="C20" s="14"/>
      <c r="D20" s="10"/>
      <c r="F20" s="18" t="s">
        <v>321</v>
      </c>
    </row>
    <row r="21" spans="1:7" ht="15">
      <c r="A21" s="15"/>
      <c r="B21" s="15"/>
      <c r="C21" s="11"/>
      <c r="E21" s="14"/>
      <c r="F21" s="17"/>
      <c r="G21" s="17"/>
    </row>
  </sheetData>
  <sheetProtection/>
  <mergeCells count="15">
    <mergeCell ref="C10:E10"/>
    <mergeCell ref="C11:E11"/>
    <mergeCell ref="C12:E12"/>
    <mergeCell ref="C13:E13"/>
    <mergeCell ref="A14:E14"/>
    <mergeCell ref="A19:B19"/>
    <mergeCell ref="A1:F1"/>
    <mergeCell ref="A3:F3"/>
    <mergeCell ref="A4:F4"/>
    <mergeCell ref="A18:C18"/>
    <mergeCell ref="C5:E5"/>
    <mergeCell ref="C6:E6"/>
    <mergeCell ref="C7:E7"/>
    <mergeCell ref="C8:E8"/>
    <mergeCell ref="C9:E9"/>
  </mergeCells>
  <printOptions/>
  <pageMargins left="1" right="0.5" top="0.5" bottom="0.5" header="0.5" footer="0.5"/>
  <pageSetup horizontalDpi="300" verticalDpi="300" orientation="landscape" paperSize="5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Normal="75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37.421875" style="0" customWidth="1"/>
    <col min="2" max="2" width="15.7109375" style="0" customWidth="1"/>
    <col min="3" max="3" width="16.7109375" style="0" customWidth="1"/>
    <col min="4" max="4" width="15.28125" style="0" customWidth="1"/>
    <col min="5" max="5" width="16.8515625" style="0" customWidth="1"/>
    <col min="6" max="6" width="17.140625" style="0" customWidth="1"/>
    <col min="7" max="7" width="15.140625" style="0" customWidth="1"/>
    <col min="8" max="8" width="18.28125" style="0" customWidth="1"/>
    <col min="9" max="9" width="13.57421875" style="0" customWidth="1"/>
  </cols>
  <sheetData>
    <row r="1" spans="1:9" ht="13.5">
      <c r="A1" s="9"/>
      <c r="B1" s="8"/>
      <c r="C1" s="8"/>
      <c r="D1" s="8"/>
      <c r="E1" s="8"/>
      <c r="F1" s="8"/>
      <c r="G1" s="8"/>
      <c r="H1" s="8"/>
      <c r="I1" s="8"/>
    </row>
    <row r="2" spans="1:9" ht="15">
      <c r="A2" s="10" t="s">
        <v>333</v>
      </c>
      <c r="B2" s="10"/>
      <c r="C2" s="8"/>
      <c r="F2" s="8"/>
      <c r="G2" s="8"/>
      <c r="H2" s="8"/>
      <c r="I2" s="11"/>
    </row>
    <row r="3" spans="1:9" ht="25.5">
      <c r="A3" s="320" t="s">
        <v>646</v>
      </c>
      <c r="B3" s="320"/>
      <c r="C3" s="320"/>
      <c r="D3" s="320"/>
      <c r="E3" s="320"/>
      <c r="F3" s="320"/>
      <c r="G3" s="320"/>
      <c r="H3" s="320"/>
      <c r="I3" s="320"/>
    </row>
    <row r="4" spans="1:9" ht="18">
      <c r="A4" s="345"/>
      <c r="B4" s="345"/>
      <c r="C4" s="345"/>
      <c r="D4" s="345"/>
      <c r="E4" s="8"/>
      <c r="F4" s="8"/>
      <c r="G4" s="8"/>
      <c r="H4" s="8"/>
      <c r="I4" s="8"/>
    </row>
    <row r="5" spans="1:9" ht="18">
      <c r="A5" s="345"/>
      <c r="B5" s="345"/>
      <c r="C5" s="345"/>
      <c r="D5" s="345"/>
      <c r="E5" s="8"/>
      <c r="F5" s="8"/>
      <c r="G5" s="8"/>
      <c r="H5" s="8"/>
      <c r="I5" s="8"/>
    </row>
    <row r="6" spans="1:9" ht="13.5">
      <c r="A6" s="8" t="s">
        <v>639</v>
      </c>
      <c r="B6" s="8"/>
      <c r="C6" s="8"/>
      <c r="D6" s="8"/>
      <c r="E6" s="8"/>
      <c r="F6" s="8"/>
      <c r="G6" s="8"/>
      <c r="H6" s="8"/>
      <c r="I6" s="8"/>
    </row>
    <row r="7" spans="1:9" ht="46.5">
      <c r="A7" s="23" t="s">
        <v>334</v>
      </c>
      <c r="B7" s="23" t="s">
        <v>335</v>
      </c>
      <c r="C7" s="171" t="s">
        <v>617</v>
      </c>
      <c r="D7" s="171" t="s">
        <v>338</v>
      </c>
      <c r="E7" s="23" t="s">
        <v>336</v>
      </c>
      <c r="F7" s="171" t="s">
        <v>337</v>
      </c>
      <c r="G7" s="171" t="s">
        <v>339</v>
      </c>
      <c r="H7" s="171" t="s">
        <v>336</v>
      </c>
      <c r="I7" s="171" t="s">
        <v>340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6" customHeight="1">
      <c r="A9" s="173" t="s">
        <v>647</v>
      </c>
      <c r="B9" s="26">
        <v>116570</v>
      </c>
      <c r="C9" s="26">
        <v>252808</v>
      </c>
      <c r="D9" s="26">
        <v>246208</v>
      </c>
      <c r="E9" s="172">
        <f>SUM(B9:D9)</f>
        <v>615586</v>
      </c>
      <c r="F9" s="172">
        <f>E9</f>
        <v>615586</v>
      </c>
      <c r="G9" s="26">
        <v>1611970</v>
      </c>
      <c r="H9" s="26">
        <f>SUM(G9+F9)</f>
        <v>2227556</v>
      </c>
      <c r="I9" s="26"/>
    </row>
    <row r="10" spans="1:9" ht="36">
      <c r="A10" s="174" t="s">
        <v>648</v>
      </c>
      <c r="B10" s="26">
        <v>615586</v>
      </c>
      <c r="C10" s="26">
        <v>336377</v>
      </c>
      <c r="D10" s="26">
        <v>336377</v>
      </c>
      <c r="E10" s="172">
        <f>SUM(B10:D10)</f>
        <v>1288340</v>
      </c>
      <c r="F10" s="172">
        <f>E10</f>
        <v>1288340</v>
      </c>
      <c r="G10" s="26">
        <v>1611970</v>
      </c>
      <c r="H10" s="26">
        <f>SUM(G10+F10)</f>
        <v>2900310</v>
      </c>
      <c r="I10" s="26"/>
    </row>
    <row r="11" spans="1:9" ht="36">
      <c r="A11" s="175" t="s">
        <v>649</v>
      </c>
      <c r="B11" s="26">
        <v>615586</v>
      </c>
      <c r="C11" s="26">
        <v>336377</v>
      </c>
      <c r="D11" s="26">
        <v>336377</v>
      </c>
      <c r="E11" s="172">
        <f>SUM(B11:D11)</f>
        <v>1288340</v>
      </c>
      <c r="F11" s="172">
        <f>E11</f>
        <v>1288340</v>
      </c>
      <c r="G11" s="26">
        <v>1611970</v>
      </c>
      <c r="H11" s="26">
        <f>SUM(G11+F11)</f>
        <v>2900310</v>
      </c>
      <c r="I11" s="26"/>
    </row>
    <row r="12" spans="1:9" ht="13.5">
      <c r="A12" s="8"/>
      <c r="B12" s="8"/>
      <c r="C12" s="8"/>
      <c r="D12" s="8"/>
      <c r="E12" s="8"/>
      <c r="F12" s="8"/>
      <c r="G12" s="8"/>
      <c r="H12" s="8"/>
      <c r="I12" s="8"/>
    </row>
    <row r="13" spans="1:4" ht="13.5">
      <c r="A13" s="13"/>
      <c r="B13" s="8"/>
      <c r="C13" s="8"/>
      <c r="D13" s="8"/>
    </row>
    <row r="14" spans="1:4" ht="13.5">
      <c r="A14" s="8"/>
      <c r="B14" s="8"/>
      <c r="C14" s="8"/>
      <c r="D14" s="8"/>
    </row>
    <row r="15" spans="1:4" ht="13.5">
      <c r="A15" s="8"/>
      <c r="B15" s="8"/>
      <c r="C15" s="8"/>
      <c r="D15" s="8"/>
    </row>
    <row r="16" spans="1:8" ht="15">
      <c r="A16" s="18" t="s">
        <v>320</v>
      </c>
      <c r="B16" s="16"/>
      <c r="C16" s="8"/>
      <c r="D16" s="8"/>
      <c r="H16" s="18" t="s">
        <v>323</v>
      </c>
    </row>
    <row r="17" spans="1:8" ht="15">
      <c r="A17" s="18" t="s">
        <v>321</v>
      </c>
      <c r="B17" s="17"/>
      <c r="C17" s="11"/>
      <c r="D17" s="347"/>
      <c r="E17" s="347"/>
      <c r="H17" s="18" t="s">
        <v>341</v>
      </c>
    </row>
    <row r="18" spans="1:8" ht="15">
      <c r="A18" s="10"/>
      <c r="B18" s="16"/>
      <c r="H18" s="18" t="s">
        <v>321</v>
      </c>
    </row>
    <row r="19" spans="8:9" ht="14.25">
      <c r="H19" s="17"/>
      <c r="I19" s="17"/>
    </row>
    <row r="25" spans="1:9" ht="13.5">
      <c r="A25" s="9"/>
      <c r="B25" s="8"/>
      <c r="C25" s="8"/>
      <c r="D25" s="8"/>
      <c r="E25" s="8"/>
      <c r="F25" s="8"/>
      <c r="G25" s="8"/>
      <c r="H25" s="8"/>
      <c r="I25" s="8"/>
    </row>
    <row r="26" spans="1:9" ht="15">
      <c r="A26" s="10" t="s">
        <v>333</v>
      </c>
      <c r="B26" s="10"/>
      <c r="C26" s="8"/>
      <c r="F26" s="8"/>
      <c r="G26" s="8"/>
      <c r="H26" s="8"/>
      <c r="I26" s="11"/>
    </row>
    <row r="27" spans="1:9" ht="25.5">
      <c r="A27" s="320" t="s">
        <v>650</v>
      </c>
      <c r="B27" s="320"/>
      <c r="C27" s="320"/>
      <c r="D27" s="320"/>
      <c r="E27" s="320"/>
      <c r="F27" s="320"/>
      <c r="G27" s="320"/>
      <c r="H27" s="320"/>
      <c r="I27" s="320"/>
    </row>
    <row r="28" spans="1:9" ht="18">
      <c r="A28" s="345"/>
      <c r="B28" s="345"/>
      <c r="C28" s="345"/>
      <c r="D28" s="345"/>
      <c r="E28" s="8"/>
      <c r="F28" s="8"/>
      <c r="G28" s="8"/>
      <c r="H28" s="8"/>
      <c r="I28" s="8"/>
    </row>
    <row r="29" spans="1:9" ht="18">
      <c r="A29" s="345"/>
      <c r="B29" s="345"/>
      <c r="C29" s="345"/>
      <c r="D29" s="345"/>
      <c r="E29" s="8"/>
      <c r="F29" s="8"/>
      <c r="G29" s="8"/>
      <c r="H29" s="8"/>
      <c r="I29" s="8"/>
    </row>
    <row r="30" spans="1:9" ht="13.5">
      <c r="A30" s="8"/>
      <c r="B30" s="8"/>
      <c r="C30" s="8"/>
      <c r="D30" s="8"/>
      <c r="E30" s="8"/>
      <c r="F30" s="8"/>
      <c r="G30" s="8"/>
      <c r="H30" s="8"/>
      <c r="I30" s="8"/>
    </row>
    <row r="31" spans="1:9" ht="46.5">
      <c r="A31" s="23" t="s">
        <v>334</v>
      </c>
      <c r="B31" s="23" t="s">
        <v>335</v>
      </c>
      <c r="C31" s="171" t="s">
        <v>617</v>
      </c>
      <c r="D31" s="171" t="s">
        <v>338</v>
      </c>
      <c r="E31" s="23" t="s">
        <v>336</v>
      </c>
      <c r="F31" s="171" t="s">
        <v>337</v>
      </c>
      <c r="G31" s="171" t="s">
        <v>339</v>
      </c>
      <c r="H31" s="171" t="s">
        <v>336</v>
      </c>
      <c r="I31" s="171" t="s">
        <v>340</v>
      </c>
    </row>
    <row r="32" spans="1:9" ht="15">
      <c r="A32" s="12">
        <v>1</v>
      </c>
      <c r="B32" s="12">
        <v>2</v>
      </c>
      <c r="C32" s="12">
        <v>3</v>
      </c>
      <c r="D32" s="12">
        <v>4</v>
      </c>
      <c r="E32" s="12">
        <v>5</v>
      </c>
      <c r="F32" s="12">
        <v>6</v>
      </c>
      <c r="G32" s="12">
        <v>7</v>
      </c>
      <c r="H32" s="12">
        <v>8</v>
      </c>
      <c r="I32" s="12">
        <v>9</v>
      </c>
    </row>
    <row r="33" spans="1:9" ht="40.5" customHeight="1">
      <c r="A33" s="173" t="s">
        <v>647</v>
      </c>
      <c r="B33" s="26">
        <v>116570</v>
      </c>
      <c r="C33" s="26">
        <v>252808</v>
      </c>
      <c r="D33" s="26">
        <v>246208</v>
      </c>
      <c r="E33" s="172">
        <f>SUM(B33:D33)</f>
        <v>615586</v>
      </c>
      <c r="F33" s="26">
        <f>E33</f>
        <v>615586</v>
      </c>
      <c r="G33" s="26">
        <v>1611970</v>
      </c>
      <c r="H33" s="26">
        <f>G33+F33</f>
        <v>2227556</v>
      </c>
      <c r="I33" s="26"/>
    </row>
    <row r="34" spans="1:9" ht="42" customHeight="1">
      <c r="A34" s="174" t="s">
        <v>651</v>
      </c>
      <c r="B34" s="26">
        <v>615586</v>
      </c>
      <c r="C34" s="26">
        <v>336377</v>
      </c>
      <c r="D34" s="26">
        <v>336377</v>
      </c>
      <c r="E34" s="172">
        <f>SUM(B34:D34)</f>
        <v>1288340</v>
      </c>
      <c r="F34" s="26">
        <f>E34</f>
        <v>1288340</v>
      </c>
      <c r="G34" s="26">
        <v>1611970</v>
      </c>
      <c r="H34" s="26">
        <f>G34+F34</f>
        <v>2900310</v>
      </c>
      <c r="I34" s="26"/>
    </row>
    <row r="35" spans="1:9" ht="43.5" customHeight="1">
      <c r="A35" s="175" t="s">
        <v>652</v>
      </c>
      <c r="B35" s="26">
        <v>1288340</v>
      </c>
      <c r="C35" s="26">
        <v>336377</v>
      </c>
      <c r="D35" s="26">
        <v>336377</v>
      </c>
      <c r="E35" s="172">
        <f>SUM(B35:D35)</f>
        <v>1961094</v>
      </c>
      <c r="F35" s="26">
        <f>E35</f>
        <v>1961094</v>
      </c>
      <c r="G35" s="26">
        <v>1611970</v>
      </c>
      <c r="H35" s="26">
        <f>G35+F35</f>
        <v>3573064</v>
      </c>
      <c r="I35" s="26"/>
    </row>
    <row r="36" spans="1:9" ht="13.5">
      <c r="A36" s="8"/>
      <c r="B36" s="8"/>
      <c r="C36" s="8"/>
      <c r="D36" s="8"/>
      <c r="E36" s="8"/>
      <c r="F36" s="8"/>
      <c r="G36" s="8"/>
      <c r="H36" s="8"/>
      <c r="I36" s="8"/>
    </row>
    <row r="37" spans="1:4" ht="13.5">
      <c r="A37" s="13"/>
      <c r="B37" s="8"/>
      <c r="C37" s="8"/>
      <c r="D37" s="8"/>
    </row>
    <row r="38" spans="1:4" ht="13.5">
      <c r="A38" s="8"/>
      <c r="B38" s="8"/>
      <c r="C38" s="8"/>
      <c r="D38" s="8"/>
    </row>
    <row r="39" spans="1:4" ht="13.5">
      <c r="A39" s="8"/>
      <c r="B39" s="8"/>
      <c r="C39" s="8"/>
      <c r="D39" s="8"/>
    </row>
    <row r="40" spans="1:8" ht="15">
      <c r="A40" s="18" t="s">
        <v>320</v>
      </c>
      <c r="B40" s="16"/>
      <c r="C40" s="8"/>
      <c r="D40" s="8"/>
      <c r="H40" s="18" t="s">
        <v>323</v>
      </c>
    </row>
    <row r="41" spans="1:8" ht="15">
      <c r="A41" s="18" t="s">
        <v>321</v>
      </c>
      <c r="B41" s="17"/>
      <c r="C41" s="11"/>
      <c r="D41" s="347"/>
      <c r="E41" s="347"/>
      <c r="H41" s="18" t="s">
        <v>341</v>
      </c>
    </row>
    <row r="42" spans="1:8" ht="15">
      <c r="A42" s="10"/>
      <c r="B42" s="16"/>
      <c r="H42" s="18" t="s">
        <v>321</v>
      </c>
    </row>
  </sheetData>
  <sheetProtection/>
  <mergeCells count="8">
    <mergeCell ref="A29:D29"/>
    <mergeCell ref="D41:E41"/>
    <mergeCell ref="A3:I3"/>
    <mergeCell ref="A4:D4"/>
    <mergeCell ref="A5:D5"/>
    <mergeCell ref="D17:E17"/>
    <mergeCell ref="A27:I27"/>
    <mergeCell ref="A28:D28"/>
  </mergeCells>
  <printOptions/>
  <pageMargins left="1.25" right="0.5" top="0.5" bottom="0.5" header="0.5" footer="0.5"/>
  <pageSetup horizontalDpi="300" verticalDpi="300" orientation="landscape" paperSize="5" scale="96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85" zoomScaleSheetLayoutView="85" zoomScalePageLayoutView="0" workbookViewId="0" topLeftCell="A5">
      <selection activeCell="F21" sqref="F21"/>
    </sheetView>
  </sheetViews>
  <sheetFormatPr defaultColWidth="9.140625" defaultRowHeight="12.75"/>
  <cols>
    <col min="1" max="1" width="3.140625" style="0" customWidth="1"/>
    <col min="2" max="2" width="39.8515625" style="0" customWidth="1"/>
    <col min="3" max="3" width="13.00390625" style="0" customWidth="1"/>
    <col min="4" max="4" width="11.8515625" style="0" customWidth="1"/>
    <col min="5" max="5" width="10.8515625" style="0" customWidth="1"/>
    <col min="6" max="6" width="18.8515625" style="0" customWidth="1"/>
    <col min="7" max="7" width="10.8515625" style="0" customWidth="1"/>
  </cols>
  <sheetData>
    <row r="1" spans="1:7" ht="13.5">
      <c r="A1" s="2"/>
      <c r="B1" s="5"/>
      <c r="C1" s="3"/>
      <c r="D1" s="3"/>
      <c r="E1" s="3"/>
      <c r="F1" s="3"/>
      <c r="G1" s="3"/>
    </row>
    <row r="2" spans="1:7" ht="13.5">
      <c r="A2" s="2"/>
      <c r="B2" s="5"/>
      <c r="C2" s="3"/>
      <c r="D2" s="3"/>
      <c r="E2" s="3"/>
      <c r="F2" s="3"/>
      <c r="G2" s="3"/>
    </row>
    <row r="3" spans="1:7" ht="13.5">
      <c r="A3" s="2"/>
      <c r="B3" s="5"/>
      <c r="C3" s="3"/>
      <c r="D3" s="3"/>
      <c r="E3" s="3"/>
      <c r="F3" s="3"/>
      <c r="G3" s="3"/>
    </row>
    <row r="4" spans="1:7" ht="13.5">
      <c r="A4" s="2"/>
      <c r="B4" s="5"/>
      <c r="C4" s="3"/>
      <c r="D4" s="3"/>
      <c r="E4" s="3"/>
      <c r="F4" s="3"/>
      <c r="G4" s="3"/>
    </row>
    <row r="11" ht="23.25">
      <c r="G11" s="19"/>
    </row>
    <row r="12" spans="1:7" ht="13.5">
      <c r="A12" s="8"/>
      <c r="B12" s="8"/>
      <c r="C12" s="8"/>
      <c r="D12" s="8"/>
      <c r="E12" s="8"/>
      <c r="F12" s="8"/>
      <c r="G12" s="8"/>
    </row>
    <row r="13" spans="1:7" ht="13.5">
      <c r="A13" s="8"/>
      <c r="B13" s="8"/>
      <c r="C13" s="8"/>
      <c r="D13" s="8"/>
      <c r="E13" s="8"/>
      <c r="F13" s="8"/>
      <c r="G13" s="8"/>
    </row>
    <row r="14" spans="1:7" ht="25.5">
      <c r="A14" s="320"/>
      <c r="B14" s="320"/>
      <c r="C14" s="320"/>
      <c r="D14" s="320"/>
      <c r="E14" s="320"/>
      <c r="F14" s="320"/>
      <c r="G14" s="20"/>
    </row>
    <row r="15" spans="1:8" ht="38.25">
      <c r="A15" s="8"/>
      <c r="B15" s="8"/>
      <c r="D15" s="149" t="s">
        <v>627</v>
      </c>
      <c r="E15" s="149"/>
      <c r="F15" s="149"/>
      <c r="G15" s="149"/>
      <c r="H15" s="149"/>
    </row>
    <row r="16" spans="4:8" ht="23.25">
      <c r="D16" s="321" t="s">
        <v>342</v>
      </c>
      <c r="E16" s="321"/>
      <c r="F16" s="321"/>
      <c r="G16" s="321"/>
      <c r="H16" s="19"/>
    </row>
  </sheetData>
  <sheetProtection/>
  <mergeCells count="2">
    <mergeCell ref="A14:F14"/>
    <mergeCell ref="D16:G16"/>
  </mergeCells>
  <printOptions/>
  <pageMargins left="0.5" right="0.5" top="0.25" bottom="0.25" header="0.5" footer="0.5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0"/>
  <sheetViews>
    <sheetView view="pageBreakPreview" zoomScale="85" zoomScaleSheetLayoutView="85" zoomScalePageLayoutView="0" workbookViewId="0" topLeftCell="A25">
      <selection activeCell="B33" sqref="B33"/>
    </sheetView>
  </sheetViews>
  <sheetFormatPr defaultColWidth="9.140625" defaultRowHeight="12.75"/>
  <cols>
    <col min="1" max="1" width="3.140625" style="15" customWidth="1"/>
    <col min="2" max="2" width="51.28125" style="15" customWidth="1"/>
    <col min="3" max="3" width="26.00390625" style="15" customWidth="1"/>
    <col min="4" max="4" width="22.00390625" style="15" customWidth="1"/>
    <col min="5" max="5" width="21.28125" style="15" customWidth="1"/>
    <col min="6" max="6" width="21.7109375" style="15" customWidth="1"/>
    <col min="7" max="7" width="24.140625" style="15" customWidth="1"/>
    <col min="8" max="16384" width="8.8515625" style="15" customWidth="1"/>
  </cols>
  <sheetData>
    <row r="1" spans="1:7" ht="34.5" customHeight="1">
      <c r="A1" s="322" t="s">
        <v>594</v>
      </c>
      <c r="B1" s="322"/>
      <c r="C1" s="322"/>
      <c r="D1" s="322"/>
      <c r="E1" s="322"/>
      <c r="F1" s="322"/>
      <c r="G1" s="322"/>
    </row>
    <row r="2" spans="1:7" ht="24.75" customHeight="1">
      <c r="A2" s="324" t="s">
        <v>633</v>
      </c>
      <c r="B2" s="324"/>
      <c r="C2" s="324"/>
      <c r="D2" s="324"/>
      <c r="E2" s="324"/>
      <c r="F2" s="324"/>
      <c r="G2" s="324"/>
    </row>
    <row r="3" spans="1:7" ht="7.5" customHeight="1">
      <c r="A3" s="25"/>
      <c r="B3" s="25"/>
      <c r="C3" s="25"/>
      <c r="D3" s="25"/>
      <c r="E3" s="25"/>
      <c r="F3" s="25"/>
      <c r="G3" s="25"/>
    </row>
    <row r="4" spans="1:7" ht="39.75" customHeight="1">
      <c r="A4" s="325" t="s">
        <v>0</v>
      </c>
      <c r="B4" s="326"/>
      <c r="C4" s="329" t="s">
        <v>629</v>
      </c>
      <c r="D4" s="331" t="s">
        <v>630</v>
      </c>
      <c r="E4" s="331" t="s">
        <v>632</v>
      </c>
      <c r="F4" s="331"/>
      <c r="G4" s="323" t="s">
        <v>631</v>
      </c>
    </row>
    <row r="5" spans="1:7" ht="18">
      <c r="A5" s="325"/>
      <c r="B5" s="326"/>
      <c r="C5" s="330"/>
      <c r="D5" s="331"/>
      <c r="E5" s="27" t="s">
        <v>1</v>
      </c>
      <c r="F5" s="27" t="s">
        <v>2</v>
      </c>
      <c r="G5" s="323"/>
    </row>
    <row r="6" spans="1:7" ht="18">
      <c r="A6" s="327"/>
      <c r="B6" s="328"/>
      <c r="C6" s="28" t="s">
        <v>3</v>
      </c>
      <c r="D6" s="28" t="s">
        <v>3</v>
      </c>
      <c r="E6" s="28" t="s">
        <v>3</v>
      </c>
      <c r="F6" s="28" t="s">
        <v>3</v>
      </c>
      <c r="G6" s="29" t="s">
        <v>3</v>
      </c>
    </row>
    <row r="7" spans="1:7" ht="15" customHeight="1">
      <c r="A7" s="30" t="s">
        <v>4</v>
      </c>
      <c r="B7" s="31" t="s">
        <v>590</v>
      </c>
      <c r="C7" s="32"/>
      <c r="D7" s="32"/>
      <c r="E7" s="32"/>
      <c r="F7" s="32"/>
      <c r="G7" s="33"/>
    </row>
    <row r="8" spans="1:7" ht="15" customHeight="1">
      <c r="A8" s="34"/>
      <c r="B8" s="35" t="s">
        <v>11</v>
      </c>
      <c r="C8" s="36"/>
      <c r="D8" s="36"/>
      <c r="E8" s="36"/>
      <c r="F8" s="36"/>
      <c r="G8" s="37"/>
    </row>
    <row r="9" spans="1:7" ht="19.5" customHeight="1">
      <c r="A9" s="38" t="s">
        <v>5</v>
      </c>
      <c r="B9" s="39" t="s">
        <v>12</v>
      </c>
      <c r="C9" s="40">
        <f>'[1]Income (Pro.)'!E7</f>
        <v>200151.33333333334</v>
      </c>
      <c r="D9" s="40">
        <f>'[1]Income (Pro.)'!F7</f>
        <v>363179</v>
      </c>
      <c r="E9" s="40">
        <f>'[1]Income (Pro.)'!G7</f>
        <v>189696</v>
      </c>
      <c r="F9" s="40">
        <f>'[1]Income (Pro.)'!H7</f>
        <v>189696</v>
      </c>
      <c r="G9" s="40">
        <f>'[1]Income (Pro.)'!I7</f>
        <v>185426</v>
      </c>
    </row>
    <row r="10" spans="1:7" ht="19.5" customHeight="1">
      <c r="A10" s="43"/>
      <c r="B10" s="39" t="s">
        <v>13</v>
      </c>
      <c r="C10" s="44"/>
      <c r="D10" s="44"/>
      <c r="E10" s="44"/>
      <c r="F10" s="45"/>
      <c r="G10" s="46"/>
    </row>
    <row r="11" spans="1:7" ht="19.5" customHeight="1">
      <c r="A11" s="43"/>
      <c r="B11" s="39" t="s">
        <v>14</v>
      </c>
      <c r="C11" s="40">
        <f>'[1]Income (Pro.)'!E8</f>
        <v>88933.33333333333</v>
      </c>
      <c r="D11" s="40">
        <f>'[1]Income (Pro.)'!F8</f>
        <v>155000</v>
      </c>
      <c r="E11" s="40">
        <f>'[1]Income (Pro.)'!G8</f>
        <v>96000</v>
      </c>
      <c r="F11" s="40">
        <f>'[1]Income (Pro.)'!H8</f>
        <v>96000</v>
      </c>
      <c r="G11" s="40">
        <f>'[1]Income (Pro.)'!I8</f>
        <v>90400</v>
      </c>
    </row>
    <row r="12" spans="1:7" ht="19.5" customHeight="1">
      <c r="A12" s="43"/>
      <c r="B12" s="39" t="s">
        <v>15</v>
      </c>
      <c r="C12" s="44"/>
      <c r="D12" s="44"/>
      <c r="E12" s="44"/>
      <c r="F12" s="45"/>
      <c r="G12" s="46"/>
    </row>
    <row r="13" spans="1:7" ht="19.5" customHeight="1">
      <c r="A13" s="43"/>
      <c r="B13" s="39" t="s">
        <v>16</v>
      </c>
      <c r="C13" s="44"/>
      <c r="D13" s="44"/>
      <c r="E13" s="44"/>
      <c r="F13" s="45"/>
      <c r="G13" s="46"/>
    </row>
    <row r="14" spans="1:7" ht="19.5" customHeight="1">
      <c r="A14" s="43"/>
      <c r="B14" s="39" t="s">
        <v>17</v>
      </c>
      <c r="C14" s="44"/>
      <c r="D14" s="44"/>
      <c r="E14" s="44"/>
      <c r="F14" s="45"/>
      <c r="G14" s="46"/>
    </row>
    <row r="15" spans="1:7" ht="19.5" customHeight="1">
      <c r="A15" s="43"/>
      <c r="B15" s="39" t="s">
        <v>18</v>
      </c>
      <c r="C15" s="44"/>
      <c r="D15" s="44"/>
      <c r="E15" s="44"/>
      <c r="F15" s="45"/>
      <c r="G15" s="46"/>
    </row>
    <row r="16" spans="1:7" ht="19.5" customHeight="1">
      <c r="A16" s="43"/>
      <c r="B16" s="39" t="s">
        <v>19</v>
      </c>
      <c r="C16" s="44"/>
      <c r="D16" s="44"/>
      <c r="E16" s="44"/>
      <c r="F16" s="45"/>
      <c r="G16" s="46"/>
    </row>
    <row r="17" spans="1:7" ht="19.5" customHeight="1">
      <c r="A17" s="38" t="s">
        <v>6</v>
      </c>
      <c r="B17" s="39" t="s">
        <v>20</v>
      </c>
      <c r="C17" s="47">
        <f>'[1]Income (Pro.)'!E9</f>
        <v>216219.33333333334</v>
      </c>
      <c r="D17" s="47">
        <f>'[1]Income (Pro.)'!F9</f>
        <v>300748</v>
      </c>
      <c r="E17" s="47">
        <f>'[1]Income (Pro.)'!G9</f>
        <v>156000</v>
      </c>
      <c r="F17" s="47">
        <f>'[1]Income (Pro.)'!H9</f>
        <v>156000</v>
      </c>
      <c r="G17" s="47">
        <f>'[1]Income (Pro.)'!I9</f>
        <v>265788</v>
      </c>
    </row>
    <row r="18" spans="1:7" ht="19.5" customHeight="1">
      <c r="A18" s="48"/>
      <c r="B18" s="76" t="s">
        <v>469</v>
      </c>
      <c r="C18" s="49">
        <f>SUM(C8:C17)</f>
        <v>505304</v>
      </c>
      <c r="D18" s="49">
        <f>SUM(D8:D17)</f>
        <v>818927</v>
      </c>
      <c r="E18" s="49">
        <f>SUM(E8:E17)</f>
        <v>441696</v>
      </c>
      <c r="F18" s="49">
        <f>SUM(F8:F17)</f>
        <v>441696</v>
      </c>
      <c r="G18" s="49">
        <f>SUM(G8:G17)</f>
        <v>541614</v>
      </c>
    </row>
    <row r="19" spans="1:7" ht="15" customHeight="1">
      <c r="A19" s="30" t="s">
        <v>7</v>
      </c>
      <c r="B19" s="51" t="s">
        <v>8</v>
      </c>
      <c r="C19" s="40"/>
      <c r="D19" s="40"/>
      <c r="E19" s="40"/>
      <c r="F19" s="52"/>
      <c r="G19" s="53"/>
    </row>
    <row r="20" spans="1:7" ht="19.5" customHeight="1">
      <c r="A20" s="34"/>
      <c r="B20" s="35" t="s">
        <v>21</v>
      </c>
      <c r="C20" s="54">
        <f>'[1]Income (Pro.)'!E11</f>
        <v>26591.666666666668</v>
      </c>
      <c r="D20" s="54">
        <f>'[1]Income (Pro.)'!F11</f>
        <v>15100</v>
      </c>
      <c r="E20" s="54">
        <f>'[1]Income (Pro.)'!G11</f>
        <v>15000</v>
      </c>
      <c r="F20" s="54">
        <f>'[1]Income (Pro.)'!H11</f>
        <v>15000</v>
      </c>
      <c r="G20" s="54">
        <f>'[1]Income (Pro.)'!I11</f>
        <v>15000</v>
      </c>
    </row>
    <row r="21" spans="1:7" ht="19.5" customHeight="1">
      <c r="A21" s="43"/>
      <c r="B21" s="55" t="s">
        <v>22</v>
      </c>
      <c r="C21" s="47"/>
      <c r="D21" s="47"/>
      <c r="E21" s="47"/>
      <c r="F21" s="56"/>
      <c r="G21" s="57"/>
    </row>
    <row r="22" spans="1:7" ht="19.5" customHeight="1">
      <c r="A22" s="43"/>
      <c r="B22" s="55" t="s">
        <v>23</v>
      </c>
      <c r="C22" s="47"/>
      <c r="D22" s="47"/>
      <c r="E22" s="47"/>
      <c r="F22" s="56"/>
      <c r="G22" s="57"/>
    </row>
    <row r="23" spans="1:7" ht="19.5" customHeight="1">
      <c r="A23" s="58"/>
      <c r="B23" s="55" t="s">
        <v>24</v>
      </c>
      <c r="C23" s="47">
        <f>'[1]Income (Pro.)'!E12</f>
        <v>0</v>
      </c>
      <c r="D23" s="47">
        <f>'[1]Income (Pro.)'!F12</f>
        <v>0</v>
      </c>
      <c r="E23" s="47">
        <f>'[1]Income (Pro.)'!G12</f>
        <v>0</v>
      </c>
      <c r="F23" s="47">
        <f>'[1]Income (Pro.)'!H12</f>
        <v>0</v>
      </c>
      <c r="G23" s="47">
        <f>'[1]Income (Pro.)'!I12</f>
        <v>0</v>
      </c>
    </row>
    <row r="24" spans="1:7" ht="19.5" customHeight="1">
      <c r="A24" s="48"/>
      <c r="B24" s="76" t="s">
        <v>468</v>
      </c>
      <c r="C24" s="49">
        <f>SUM(C20:C23)</f>
        <v>26591.666666666668</v>
      </c>
      <c r="D24" s="49">
        <f>SUM(D20:D23)</f>
        <v>15100</v>
      </c>
      <c r="E24" s="49">
        <f>SUM(E20:E23)</f>
        <v>15000</v>
      </c>
      <c r="F24" s="49">
        <f>SUM(F20:F23)</f>
        <v>15000</v>
      </c>
      <c r="G24" s="49">
        <f>SUM(G20:G23)</f>
        <v>15000</v>
      </c>
    </row>
    <row r="25" spans="1:7" ht="19.5" customHeight="1">
      <c r="A25" s="59" t="s">
        <v>9</v>
      </c>
      <c r="B25" s="60" t="s">
        <v>10</v>
      </c>
      <c r="C25" s="61"/>
      <c r="D25" s="61"/>
      <c r="E25" s="61"/>
      <c r="F25" s="62"/>
      <c r="G25" s="63"/>
    </row>
    <row r="26" spans="1:7" ht="19.5" customHeight="1">
      <c r="A26" s="34"/>
      <c r="B26" s="64" t="s">
        <v>25</v>
      </c>
      <c r="C26" s="180"/>
      <c r="D26" s="180"/>
      <c r="E26" s="180"/>
      <c r="F26" s="180"/>
      <c r="G26" s="180"/>
    </row>
    <row r="27" spans="1:7" ht="19.5" customHeight="1">
      <c r="A27" s="43"/>
      <c r="B27" s="39" t="s">
        <v>26</v>
      </c>
      <c r="C27" s="68"/>
      <c r="D27" s="68"/>
      <c r="E27" s="68"/>
      <c r="F27" s="46"/>
      <c r="G27" s="46"/>
    </row>
    <row r="28" spans="1:7" ht="19.5" customHeight="1">
      <c r="A28" s="43"/>
      <c r="B28" s="39" t="s">
        <v>27</v>
      </c>
      <c r="C28" s="68"/>
      <c r="D28" s="68"/>
      <c r="E28" s="68"/>
      <c r="F28" s="46"/>
      <c r="G28" s="46"/>
    </row>
    <row r="29" spans="1:7" ht="19.5" customHeight="1">
      <c r="A29" s="43"/>
      <c r="B29" s="39" t="s">
        <v>791</v>
      </c>
      <c r="C29" s="44"/>
      <c r="D29" s="44"/>
      <c r="E29" s="44"/>
      <c r="F29" s="45"/>
      <c r="G29" s="46"/>
    </row>
    <row r="30" spans="1:7" ht="19.5" customHeight="1">
      <c r="A30" s="43"/>
      <c r="B30" s="39" t="s">
        <v>29</v>
      </c>
      <c r="C30" s="44"/>
      <c r="D30" s="44"/>
      <c r="E30" s="44"/>
      <c r="F30" s="45"/>
      <c r="G30" s="46"/>
    </row>
    <row r="31" spans="1:7" ht="19.5" customHeight="1">
      <c r="A31" s="43"/>
      <c r="B31" s="39" t="s">
        <v>43</v>
      </c>
      <c r="C31" s="44"/>
      <c r="D31" s="44"/>
      <c r="E31" s="44"/>
      <c r="F31" s="45"/>
      <c r="G31" s="46"/>
    </row>
    <row r="32" spans="1:7" ht="19.5" customHeight="1">
      <c r="A32" s="43"/>
      <c r="B32" s="39" t="s">
        <v>790</v>
      </c>
      <c r="C32" s="47">
        <f>'[1]Income (Pro.)'!E14</f>
        <v>1502614.8333333333</v>
      </c>
      <c r="D32" s="47">
        <f>'[1]Income (Pro.)'!F14</f>
        <v>1059620</v>
      </c>
      <c r="E32" s="47">
        <f>'[1]Income (Pro.)'!G14</f>
        <v>879120</v>
      </c>
      <c r="F32" s="47">
        <f>'[1]Income (Pro.)'!H14</f>
        <v>918920</v>
      </c>
      <c r="G32" s="47">
        <f>'[1]Income (Pro.)'!I14</f>
        <v>892212</v>
      </c>
    </row>
    <row r="33" spans="1:7" ht="19.5" customHeight="1">
      <c r="A33" s="43"/>
      <c r="B33" s="39" t="s">
        <v>44</v>
      </c>
      <c r="C33" s="47">
        <f>'[1]Income (Pro.)'!E15</f>
        <v>804125</v>
      </c>
      <c r="D33" s="47">
        <f>'[1]Income (Pro.)'!F15</f>
        <v>1039074</v>
      </c>
      <c r="E33" s="47">
        <f>'[1]Income (Pro.)'!G15</f>
        <v>641304</v>
      </c>
      <c r="F33" s="47">
        <f>'[1]Income (Pro.)'!H15</f>
        <v>641304</v>
      </c>
      <c r="G33" s="47">
        <f>'[1]Income (Pro.)'!I15</f>
        <v>1160736</v>
      </c>
    </row>
    <row r="34" spans="1:7" ht="19.5" customHeight="1">
      <c r="A34" s="43"/>
      <c r="B34" s="39" t="s">
        <v>30</v>
      </c>
      <c r="C34" s="44"/>
      <c r="D34" s="44"/>
      <c r="E34" s="44"/>
      <c r="F34" s="45"/>
      <c r="G34" s="46"/>
    </row>
    <row r="35" spans="1:7" ht="19.5" customHeight="1">
      <c r="A35" s="43"/>
      <c r="B35" s="39" t="s">
        <v>31</v>
      </c>
      <c r="C35" s="44"/>
      <c r="D35" s="44"/>
      <c r="E35" s="44"/>
      <c r="F35" s="45"/>
      <c r="G35" s="46"/>
    </row>
    <row r="36" spans="1:7" ht="19.5" customHeight="1">
      <c r="A36" s="43"/>
      <c r="B36" s="39" t="s">
        <v>32</v>
      </c>
      <c r="C36" s="44"/>
      <c r="D36" s="44"/>
      <c r="E36" s="44"/>
      <c r="F36" s="45"/>
      <c r="G36" s="46"/>
    </row>
    <row r="37" spans="1:7" ht="19.5" customHeight="1">
      <c r="A37" s="43"/>
      <c r="B37" s="39" t="s">
        <v>33</v>
      </c>
      <c r="C37" s="47">
        <f>'[1]Income (Pro.)'!E16</f>
        <v>498257</v>
      </c>
      <c r="D37" s="47">
        <f>'[1]Income (Pro.)'!F16</f>
        <v>620326</v>
      </c>
      <c r="E37" s="47">
        <f>'[1]Income (Pro.)'!G16</f>
        <v>658800</v>
      </c>
      <c r="F37" s="47">
        <f>'[1]Income (Pro.)'!H16</f>
        <v>385119</v>
      </c>
      <c r="G37" s="47">
        <f>'[1]Income (Pro.)'!I16</f>
        <v>309120</v>
      </c>
    </row>
    <row r="38" spans="1:7" ht="19.5" customHeight="1">
      <c r="A38" s="43"/>
      <c r="B38" s="39" t="s">
        <v>34</v>
      </c>
      <c r="C38" s="44"/>
      <c r="D38" s="44"/>
      <c r="E38" s="44"/>
      <c r="F38" s="45"/>
      <c r="G38" s="46"/>
    </row>
    <row r="39" spans="1:7" ht="19.5" customHeight="1">
      <c r="A39" s="43"/>
      <c r="B39" s="39" t="s">
        <v>45</v>
      </c>
      <c r="C39" s="44"/>
      <c r="D39" s="44"/>
      <c r="E39" s="44"/>
      <c r="F39" s="45"/>
      <c r="G39" s="46"/>
    </row>
    <row r="40" spans="1:7" ht="19.5" customHeight="1">
      <c r="A40" s="69"/>
      <c r="B40" s="70" t="s">
        <v>35</v>
      </c>
      <c r="C40" s="61"/>
      <c r="D40" s="61"/>
      <c r="E40" s="61"/>
      <c r="F40" s="61"/>
      <c r="G40" s="63"/>
    </row>
    <row r="41" spans="1:7" ht="19.5" customHeight="1">
      <c r="A41" s="34"/>
      <c r="B41" s="64" t="s">
        <v>36</v>
      </c>
      <c r="C41" s="71"/>
      <c r="D41" s="71"/>
      <c r="E41" s="71"/>
      <c r="F41" s="71"/>
      <c r="G41" s="67"/>
    </row>
    <row r="42" spans="1:7" ht="19.5" customHeight="1">
      <c r="A42" s="43"/>
      <c r="B42" s="39" t="s">
        <v>37</v>
      </c>
      <c r="C42" s="44"/>
      <c r="D42" s="44"/>
      <c r="E42" s="44"/>
      <c r="F42" s="44"/>
      <c r="G42" s="46"/>
    </row>
    <row r="43" spans="1:7" ht="19.5" customHeight="1">
      <c r="A43" s="43"/>
      <c r="B43" s="39" t="s">
        <v>38</v>
      </c>
      <c r="C43" s="44"/>
      <c r="D43" s="44"/>
      <c r="E43" s="44"/>
      <c r="F43" s="44"/>
      <c r="G43" s="45"/>
    </row>
    <row r="44" spans="1:7" ht="19.5" customHeight="1">
      <c r="A44" s="43"/>
      <c r="B44" s="39" t="s">
        <v>39</v>
      </c>
      <c r="C44" s="44"/>
      <c r="D44" s="44"/>
      <c r="E44" s="44"/>
      <c r="F44" s="44"/>
      <c r="G44" s="45"/>
    </row>
    <row r="45" spans="1:7" ht="19.5" customHeight="1">
      <c r="A45" s="43"/>
      <c r="B45" s="39" t="s">
        <v>40</v>
      </c>
      <c r="C45" s="44"/>
      <c r="D45" s="44"/>
      <c r="E45" s="44"/>
      <c r="F45" s="44"/>
      <c r="G45" s="45"/>
    </row>
    <row r="46" spans="1:7" ht="19.5" customHeight="1">
      <c r="A46" s="72" t="s">
        <v>5</v>
      </c>
      <c r="B46" s="73" t="s">
        <v>41</v>
      </c>
      <c r="C46" s="74"/>
      <c r="D46" s="74"/>
      <c r="E46" s="74"/>
      <c r="F46" s="74"/>
      <c r="G46" s="74"/>
    </row>
    <row r="47" spans="1:7" ht="19.5" customHeight="1">
      <c r="A47" s="72" t="s">
        <v>6</v>
      </c>
      <c r="B47" s="73" t="s">
        <v>42</v>
      </c>
      <c r="C47" s="74"/>
      <c r="D47" s="74"/>
      <c r="E47" s="74"/>
      <c r="F47" s="74"/>
      <c r="G47" s="74"/>
    </row>
    <row r="48" spans="1:7" ht="19.5" customHeight="1">
      <c r="A48" s="43"/>
      <c r="B48" s="39" t="s">
        <v>46</v>
      </c>
      <c r="C48" s="44"/>
      <c r="D48" s="44"/>
      <c r="E48" s="44"/>
      <c r="F48" s="44"/>
      <c r="G48" s="45"/>
    </row>
    <row r="49" spans="1:7" ht="19.5" customHeight="1">
      <c r="A49" s="43"/>
      <c r="B49" s="39" t="s">
        <v>47</v>
      </c>
      <c r="C49" s="44"/>
      <c r="D49" s="44"/>
      <c r="E49" s="44"/>
      <c r="F49" s="44"/>
      <c r="G49" s="45"/>
    </row>
    <row r="50" spans="1:7" ht="19.5" customHeight="1">
      <c r="A50" s="43"/>
      <c r="B50" s="39" t="s">
        <v>48</v>
      </c>
      <c r="C50" s="44"/>
      <c r="D50" s="44"/>
      <c r="E50" s="44"/>
      <c r="F50" s="44"/>
      <c r="G50" s="45"/>
    </row>
    <row r="51" spans="1:7" ht="19.5" customHeight="1">
      <c r="A51" s="43"/>
      <c r="B51" s="39" t="s">
        <v>49</v>
      </c>
      <c r="C51" s="47">
        <f>'[1]Income (Pro.)'!E17</f>
        <v>4010</v>
      </c>
      <c r="D51" s="47">
        <f>'[1]Income (Pro.)'!F17</f>
        <v>7080</v>
      </c>
      <c r="E51" s="47">
        <f>'[1]Income (Pro.)'!G17</f>
        <v>10000</v>
      </c>
      <c r="F51" s="47">
        <f>'[1]Income (Pro.)'!H17</f>
        <v>10000</v>
      </c>
      <c r="G51" s="47">
        <f>'[1]Income (Pro.)'!I17</f>
        <v>10000</v>
      </c>
    </row>
    <row r="52" spans="1:7" ht="19.5" customHeight="1">
      <c r="A52" s="43"/>
      <c r="B52" s="39" t="s">
        <v>50</v>
      </c>
      <c r="C52" s="44"/>
      <c r="D52" s="44"/>
      <c r="E52" s="44"/>
      <c r="F52" s="45"/>
      <c r="G52" s="46"/>
    </row>
    <row r="53" spans="1:7" ht="19.5" customHeight="1">
      <c r="A53" s="43"/>
      <c r="B53" s="39" t="s">
        <v>51</v>
      </c>
      <c r="C53" s="44"/>
      <c r="D53" s="44"/>
      <c r="E53" s="44"/>
      <c r="F53" s="45"/>
      <c r="G53" s="46"/>
    </row>
    <row r="54" spans="1:7" ht="19.5" customHeight="1">
      <c r="A54" s="43"/>
      <c r="B54" s="39" t="s">
        <v>52</v>
      </c>
      <c r="C54" s="47">
        <f>'[1]Income (Pro.)'!E18</f>
        <v>6497267.666666667</v>
      </c>
      <c r="D54" s="47">
        <f>'[1]Income (Pro.)'!F18</f>
        <v>7410465</v>
      </c>
      <c r="E54" s="47">
        <f>'[1]Income (Pro.)'!G18</f>
        <v>7653250</v>
      </c>
      <c r="F54" s="47">
        <f>'[1]Income (Pro.)'!H18</f>
        <v>7653250</v>
      </c>
      <c r="G54" s="47">
        <f>'[1]Income (Pro.)'!I18</f>
        <v>7306250</v>
      </c>
    </row>
    <row r="55" spans="1:7" ht="19.5" customHeight="1">
      <c r="A55" s="43"/>
      <c r="B55" s="39" t="s">
        <v>53</v>
      </c>
      <c r="C55" s="47">
        <f>'[1]Income (Pro.)'!E19</f>
        <v>563413.3333333334</v>
      </c>
      <c r="D55" s="47">
        <f>'[1]Income (Pro.)'!F19</f>
        <v>1316800</v>
      </c>
      <c r="E55" s="47">
        <f>'[1]Income (Pro.)'!G19</f>
        <v>1240720</v>
      </c>
      <c r="F55" s="47">
        <f>'[1]Income (Pro.)'!H19</f>
        <v>1240720</v>
      </c>
      <c r="G55" s="47">
        <f>'[1]Income (Pro.)'!I19</f>
        <v>1240720</v>
      </c>
    </row>
    <row r="56" spans="1:7" ht="19.5" customHeight="1">
      <c r="A56" s="43"/>
      <c r="B56" s="39" t="s">
        <v>54</v>
      </c>
      <c r="C56" s="44"/>
      <c r="D56" s="44"/>
      <c r="E56" s="44"/>
      <c r="F56" s="45"/>
      <c r="G56" s="46"/>
    </row>
    <row r="57" spans="1:7" ht="19.5" customHeight="1">
      <c r="A57" s="43"/>
      <c r="B57" s="39" t="s">
        <v>52</v>
      </c>
      <c r="C57" s="44"/>
      <c r="D57" s="44"/>
      <c r="E57" s="44"/>
      <c r="F57" s="45"/>
      <c r="G57" s="46"/>
    </row>
    <row r="58" spans="1:7" ht="19.5" customHeight="1">
      <c r="A58" s="43"/>
      <c r="B58" s="39" t="s">
        <v>53</v>
      </c>
      <c r="C58" s="44"/>
      <c r="D58" s="44"/>
      <c r="E58" s="44"/>
      <c r="F58" s="45"/>
      <c r="G58" s="46"/>
    </row>
    <row r="59" spans="1:7" ht="19.5" customHeight="1">
      <c r="A59" s="43"/>
      <c r="B59" s="39" t="s">
        <v>55</v>
      </c>
      <c r="C59" s="44"/>
      <c r="D59" s="44"/>
      <c r="E59" s="44"/>
      <c r="F59" s="45"/>
      <c r="G59" s="46"/>
    </row>
    <row r="60" spans="1:7" ht="19.5" customHeight="1">
      <c r="A60" s="43"/>
      <c r="B60" s="39" t="s">
        <v>52</v>
      </c>
      <c r="C60" s="44"/>
      <c r="D60" s="44"/>
      <c r="E60" s="44"/>
      <c r="F60" s="45"/>
      <c r="G60" s="46"/>
    </row>
    <row r="61" spans="1:7" ht="19.5" customHeight="1">
      <c r="A61" s="43"/>
      <c r="B61" s="39" t="s">
        <v>53</v>
      </c>
      <c r="C61" s="44"/>
      <c r="D61" s="44"/>
      <c r="E61" s="44"/>
      <c r="F61" s="45"/>
      <c r="G61" s="46"/>
    </row>
    <row r="62" spans="1:7" ht="19.5" customHeight="1">
      <c r="A62" s="43"/>
      <c r="B62" s="39" t="s">
        <v>56</v>
      </c>
      <c r="C62" s="44"/>
      <c r="D62" s="44"/>
      <c r="E62" s="44"/>
      <c r="F62" s="45"/>
      <c r="G62" s="46"/>
    </row>
    <row r="63" spans="1:7" ht="19.5" customHeight="1">
      <c r="A63" s="43"/>
      <c r="B63" s="39" t="s">
        <v>52</v>
      </c>
      <c r="C63" s="47">
        <f>'[1]Income (Pro.)'!E20</f>
        <v>1138228.1666666667</v>
      </c>
      <c r="D63" s="47">
        <f>'[1]Income (Pro.)'!F20</f>
        <v>1409864</v>
      </c>
      <c r="E63" s="47">
        <f>'[1]Income (Pro.)'!G20</f>
        <v>1093125</v>
      </c>
      <c r="F63" s="47">
        <f>'[1]Income (Pro.)'!H20</f>
        <v>1093125</v>
      </c>
      <c r="G63" s="47">
        <f>'[1]Income (Pro.)'!I20</f>
        <v>1115250</v>
      </c>
    </row>
    <row r="64" spans="1:7" ht="19.5" customHeight="1">
      <c r="A64" s="43"/>
      <c r="B64" s="39" t="s">
        <v>53</v>
      </c>
      <c r="C64" s="47">
        <f>'[1]Income (Pro.)'!E21</f>
        <v>120143</v>
      </c>
      <c r="D64" s="47">
        <f>'[1]Income (Pro.)'!F21</f>
        <v>132170</v>
      </c>
      <c r="E64" s="47">
        <f>'[1]Income (Pro.)'!G21</f>
        <v>132800</v>
      </c>
      <c r="F64" s="47">
        <f>'[1]Income (Pro.)'!H21</f>
        <v>132800</v>
      </c>
      <c r="G64" s="47">
        <f>'[1]Income (Pro.)'!I21</f>
        <v>132000</v>
      </c>
    </row>
    <row r="65" spans="1:7" ht="19.5" customHeight="1">
      <c r="A65" s="43"/>
      <c r="B65" s="39" t="s">
        <v>57</v>
      </c>
      <c r="C65" s="44"/>
      <c r="D65" s="44"/>
      <c r="E65" s="44"/>
      <c r="F65" s="45"/>
      <c r="G65" s="46"/>
    </row>
    <row r="66" spans="1:7" ht="19.5" customHeight="1">
      <c r="A66" s="43"/>
      <c r="B66" s="39" t="s">
        <v>52</v>
      </c>
      <c r="C66" s="44"/>
      <c r="D66" s="44"/>
      <c r="E66" s="44"/>
      <c r="F66" s="45"/>
      <c r="G66" s="46"/>
    </row>
    <row r="67" spans="1:7" ht="19.5" customHeight="1">
      <c r="A67" s="43"/>
      <c r="B67" s="39" t="s">
        <v>53</v>
      </c>
      <c r="C67" s="44"/>
      <c r="D67" s="44"/>
      <c r="E67" s="44"/>
      <c r="F67" s="45"/>
      <c r="G67" s="46"/>
    </row>
    <row r="68" spans="1:7" ht="19.5" customHeight="1">
      <c r="A68" s="43"/>
      <c r="B68" s="39" t="s">
        <v>58</v>
      </c>
      <c r="C68" s="44"/>
      <c r="D68" s="44"/>
      <c r="E68" s="44"/>
      <c r="F68" s="45"/>
      <c r="G68" s="46"/>
    </row>
    <row r="69" spans="1:7" ht="19.5" customHeight="1">
      <c r="A69" s="43"/>
      <c r="B69" s="39" t="s">
        <v>52</v>
      </c>
      <c r="C69" s="47">
        <f>'[1]Income (Pro.)'!E22</f>
        <v>579422.3333333334</v>
      </c>
      <c r="D69" s="47">
        <f>'[1]Income (Pro.)'!F22</f>
        <v>801465</v>
      </c>
      <c r="E69" s="47">
        <f>'[1]Income (Pro.)'!G22</f>
        <v>897600</v>
      </c>
      <c r="F69" s="47">
        <f>'[1]Income (Pro.)'!H22</f>
        <v>897600</v>
      </c>
      <c r="G69" s="47">
        <f>'[1]Income (Pro.)'!I22</f>
        <v>897600</v>
      </c>
    </row>
    <row r="70" spans="1:7" ht="19.5" customHeight="1">
      <c r="A70" s="43"/>
      <c r="B70" s="39" t="s">
        <v>53</v>
      </c>
      <c r="C70" s="47">
        <f>'[1]Income (Pro.)'!E23</f>
        <v>79946.66666666667</v>
      </c>
      <c r="D70" s="47">
        <f>'[1]Income (Pro.)'!F23</f>
        <v>126900</v>
      </c>
      <c r="E70" s="47">
        <f>'[1]Income (Pro.)'!G23</f>
        <v>132000</v>
      </c>
      <c r="F70" s="47">
        <f>'[1]Income (Pro.)'!H23</f>
        <v>132000</v>
      </c>
      <c r="G70" s="47">
        <f>'[1]Income (Pro.)'!I23</f>
        <v>132000</v>
      </c>
    </row>
    <row r="71" spans="1:7" ht="19.5" customHeight="1">
      <c r="A71" s="43"/>
      <c r="B71" s="39" t="s">
        <v>59</v>
      </c>
      <c r="C71" s="44"/>
      <c r="D71" s="44"/>
      <c r="E71" s="44"/>
      <c r="F71" s="45"/>
      <c r="G71" s="46"/>
    </row>
    <row r="72" spans="1:7" ht="19.5" customHeight="1">
      <c r="A72" s="43"/>
      <c r="B72" s="39" t="s">
        <v>52</v>
      </c>
      <c r="C72" s="44"/>
      <c r="D72" s="44"/>
      <c r="E72" s="44"/>
      <c r="F72" s="45"/>
      <c r="G72" s="46"/>
    </row>
    <row r="73" spans="1:7" ht="19.5" customHeight="1">
      <c r="A73" s="43"/>
      <c r="B73" s="39" t="s">
        <v>53</v>
      </c>
      <c r="C73" s="44"/>
      <c r="D73" s="44"/>
      <c r="E73" s="44"/>
      <c r="F73" s="45"/>
      <c r="G73" s="46"/>
    </row>
    <row r="74" spans="1:7" ht="19.5" customHeight="1">
      <c r="A74" s="43"/>
      <c r="B74" s="39" t="s">
        <v>60</v>
      </c>
      <c r="C74" s="44"/>
      <c r="D74" s="44"/>
      <c r="E74" s="44"/>
      <c r="F74" s="45"/>
      <c r="G74" s="46"/>
    </row>
    <row r="75" spans="1:7" ht="19.5" customHeight="1">
      <c r="A75" s="43"/>
      <c r="B75" s="39" t="s">
        <v>61</v>
      </c>
      <c r="C75" s="47">
        <f>'[1]Income (Pro.)'!E24</f>
        <v>1143361</v>
      </c>
      <c r="D75" s="47">
        <f>'[1]Income (Pro.)'!F24</f>
        <v>1217023</v>
      </c>
      <c r="E75" s="47">
        <f>'[1]Income (Pro.)'!G24</f>
        <v>1163300</v>
      </c>
      <c r="F75" s="47">
        <f>'[1]Income (Pro.)'!H24</f>
        <v>1163300</v>
      </c>
      <c r="G75" s="47">
        <f>'[1]Income (Pro.)'!I24</f>
        <v>1342350</v>
      </c>
    </row>
    <row r="76" spans="1:7" ht="19.5" customHeight="1">
      <c r="A76" s="43"/>
      <c r="B76" s="39" t="s">
        <v>62</v>
      </c>
      <c r="C76" s="47">
        <f>'[1]Income (Pro.)'!E25</f>
        <v>164589.66666666666</v>
      </c>
      <c r="D76" s="47">
        <f>'[1]Income (Pro.)'!F25</f>
        <v>162800</v>
      </c>
      <c r="E76" s="47">
        <f>'[1]Income (Pro.)'!G25</f>
        <v>163200</v>
      </c>
      <c r="F76" s="47">
        <f>'[1]Income (Pro.)'!H25</f>
        <v>163200</v>
      </c>
      <c r="G76" s="47">
        <f>'[1]Income (Pro.)'!I25</f>
        <v>184000</v>
      </c>
    </row>
    <row r="77" spans="1:7" ht="19.5" customHeight="1">
      <c r="A77" s="43"/>
      <c r="B77" s="39" t="s">
        <v>63</v>
      </c>
      <c r="C77" s="47">
        <f>'[1]Income (Pro.)'!E26</f>
        <v>2126</v>
      </c>
      <c r="D77" s="47">
        <f>'[1]Income (Pro.)'!F26</f>
        <v>2932</v>
      </c>
      <c r="E77" s="47">
        <f>'[1]Income (Pro.)'!G26</f>
        <v>3000</v>
      </c>
      <c r="F77" s="47">
        <f>'[1]Income (Pro.)'!H26</f>
        <v>3000</v>
      </c>
      <c r="G77" s="47">
        <f>'[1]Income (Pro.)'!I26</f>
        <v>3000</v>
      </c>
    </row>
    <row r="78" spans="1:7" ht="19.5" customHeight="1">
      <c r="A78" s="43"/>
      <c r="B78" s="39" t="s">
        <v>64</v>
      </c>
      <c r="C78" s="44"/>
      <c r="D78" s="44"/>
      <c r="E78" s="44"/>
      <c r="F78" s="45"/>
      <c r="G78" s="46"/>
    </row>
    <row r="79" spans="1:7" ht="19.5" customHeight="1">
      <c r="A79" s="43"/>
      <c r="B79" s="39" t="s">
        <v>65</v>
      </c>
      <c r="C79" s="47">
        <f>'[1]Income (Pro.)'!E27</f>
        <v>652712</v>
      </c>
      <c r="D79" s="47">
        <f>'[1]Income (Pro.)'!F27</f>
        <v>648108</v>
      </c>
      <c r="E79" s="47">
        <f>'[1]Income (Pro.)'!G27</f>
        <v>475000</v>
      </c>
      <c r="F79" s="47">
        <f>'[1]Income (Pro.)'!H27</f>
        <v>596989</v>
      </c>
      <c r="G79" s="47">
        <f>'[1]Income (Pro.)'!I27</f>
        <v>535389</v>
      </c>
    </row>
    <row r="80" spans="1:7" ht="19.5" customHeight="1">
      <c r="A80" s="43"/>
      <c r="B80" s="39" t="s">
        <v>66</v>
      </c>
      <c r="C80" s="44"/>
      <c r="D80" s="44"/>
      <c r="E80" s="44"/>
      <c r="F80" s="45"/>
      <c r="G80" s="46"/>
    </row>
    <row r="81" spans="1:7" ht="19.5" customHeight="1">
      <c r="A81" s="43"/>
      <c r="B81" s="39" t="s">
        <v>67</v>
      </c>
      <c r="C81" s="44"/>
      <c r="D81" s="44"/>
      <c r="E81" s="44"/>
      <c r="F81" s="45"/>
      <c r="G81" s="46"/>
    </row>
    <row r="82" spans="1:7" ht="19.5" customHeight="1">
      <c r="A82" s="38" t="s">
        <v>5</v>
      </c>
      <c r="B82" s="39" t="s">
        <v>68</v>
      </c>
      <c r="C82" s="44"/>
      <c r="D82" s="44"/>
      <c r="E82" s="44"/>
      <c r="F82" s="45"/>
      <c r="G82" s="46"/>
    </row>
    <row r="83" spans="1:7" ht="19.5" customHeight="1">
      <c r="A83" s="43"/>
      <c r="B83" s="39" t="s">
        <v>69</v>
      </c>
      <c r="C83" s="44"/>
      <c r="D83" s="44"/>
      <c r="E83" s="44"/>
      <c r="F83" s="45"/>
      <c r="G83" s="46"/>
    </row>
    <row r="84" spans="1:7" ht="19.5" customHeight="1">
      <c r="A84" s="43"/>
      <c r="B84" s="39" t="s">
        <v>70</v>
      </c>
      <c r="C84" s="44"/>
      <c r="D84" s="44"/>
      <c r="E84" s="44"/>
      <c r="F84" s="45"/>
      <c r="G84" s="46"/>
    </row>
    <row r="85" spans="1:7" ht="19.5" customHeight="1">
      <c r="A85" s="43"/>
      <c r="B85" s="39" t="s">
        <v>71</v>
      </c>
      <c r="C85" s="47">
        <f>'[1]Income (Pro.)'!E28</f>
        <v>29450</v>
      </c>
      <c r="D85" s="47">
        <f>'[1]Income (Pro.)'!F28</f>
        <v>0</v>
      </c>
      <c r="E85" s="47">
        <f>'[1]Income (Pro.)'!G28</f>
        <v>46000</v>
      </c>
      <c r="F85" s="47">
        <f>'[1]Income (Pro.)'!H28</f>
        <v>46000</v>
      </c>
      <c r="G85" s="47">
        <f>'[1]Income (Pro.)'!I28</f>
        <v>46000</v>
      </c>
    </row>
    <row r="86" spans="1:7" ht="19.5" customHeight="1">
      <c r="A86" s="77" t="s">
        <v>5</v>
      </c>
      <c r="B86" s="78" t="s">
        <v>72</v>
      </c>
      <c r="C86" s="69"/>
      <c r="D86" s="69"/>
      <c r="E86" s="69"/>
      <c r="F86" s="69"/>
      <c r="G86" s="69"/>
    </row>
    <row r="87" spans="1:7" ht="19.5" customHeight="1">
      <c r="A87" s="43"/>
      <c r="B87" s="39" t="s">
        <v>73</v>
      </c>
      <c r="C87" s="44"/>
      <c r="D87" s="44"/>
      <c r="E87" s="44"/>
      <c r="F87" s="45"/>
      <c r="G87" s="45"/>
    </row>
    <row r="88" spans="1:7" ht="19.5" customHeight="1">
      <c r="A88" s="43"/>
      <c r="B88" s="39" t="s">
        <v>74</v>
      </c>
      <c r="C88" s="44"/>
      <c r="D88" s="44"/>
      <c r="E88" s="44"/>
      <c r="F88" s="45"/>
      <c r="G88" s="45"/>
    </row>
    <row r="89" spans="1:7" ht="19.5" customHeight="1">
      <c r="A89" s="43"/>
      <c r="B89" s="39" t="s">
        <v>75</v>
      </c>
      <c r="C89" s="44"/>
      <c r="D89" s="44"/>
      <c r="E89" s="44"/>
      <c r="F89" s="45"/>
      <c r="G89" s="45"/>
    </row>
    <row r="90" spans="1:7" ht="19.5" customHeight="1">
      <c r="A90" s="43"/>
      <c r="B90" s="39" t="s">
        <v>76</v>
      </c>
      <c r="C90" s="44"/>
      <c r="D90" s="44"/>
      <c r="E90" s="44"/>
      <c r="F90" s="45"/>
      <c r="G90" s="45"/>
    </row>
    <row r="91" spans="1:7" ht="19.5" customHeight="1">
      <c r="A91" s="43"/>
      <c r="B91" s="39" t="s">
        <v>77</v>
      </c>
      <c r="C91" s="44"/>
      <c r="D91" s="44"/>
      <c r="E91" s="44"/>
      <c r="F91" s="45"/>
      <c r="G91" s="45"/>
    </row>
    <row r="92" spans="1:7" ht="19.5" customHeight="1">
      <c r="A92" s="43"/>
      <c r="B92" s="39" t="s">
        <v>78</v>
      </c>
      <c r="C92" s="44"/>
      <c r="D92" s="44"/>
      <c r="E92" s="44"/>
      <c r="F92" s="45"/>
      <c r="G92" s="45"/>
    </row>
    <row r="93" spans="1:7" ht="19.5" customHeight="1">
      <c r="A93" s="43"/>
      <c r="B93" s="39" t="s">
        <v>79</v>
      </c>
      <c r="C93" s="44"/>
      <c r="D93" s="44"/>
      <c r="E93" s="44"/>
      <c r="F93" s="45"/>
      <c r="G93" s="45"/>
    </row>
    <row r="94" spans="1:7" ht="19.5" customHeight="1">
      <c r="A94" s="43"/>
      <c r="B94" s="39" t="s">
        <v>80</v>
      </c>
      <c r="C94" s="44"/>
      <c r="D94" s="44"/>
      <c r="E94" s="44"/>
      <c r="F94" s="45"/>
      <c r="G94" s="45"/>
    </row>
    <row r="95" spans="1:7" ht="19.5" customHeight="1">
      <c r="A95" s="43"/>
      <c r="B95" s="39" t="s">
        <v>81</v>
      </c>
      <c r="C95" s="44"/>
      <c r="D95" s="44"/>
      <c r="E95" s="44"/>
      <c r="F95" s="45"/>
      <c r="G95" s="45"/>
    </row>
    <row r="96" spans="1:7" ht="19.5" customHeight="1">
      <c r="A96" s="43"/>
      <c r="B96" s="183" t="s">
        <v>653</v>
      </c>
      <c r="C96" s="47">
        <f>'[1]Income (Pro.)'!E29</f>
        <v>334379</v>
      </c>
      <c r="D96" s="47">
        <f>'[1]Income (Pro.)'!F29</f>
        <v>227518</v>
      </c>
      <c r="E96" s="47">
        <f>'[1]Income (Pro.)'!G29</f>
        <v>222000</v>
      </c>
      <c r="F96" s="47">
        <f>'[1]Income (Pro.)'!H29</f>
        <v>222000</v>
      </c>
      <c r="G96" s="47">
        <f>'[1]Income (Pro.)'!I29</f>
        <v>222000</v>
      </c>
    </row>
    <row r="97" spans="1:7" ht="19.5" customHeight="1">
      <c r="A97" s="43"/>
      <c r="B97" s="39" t="s">
        <v>82</v>
      </c>
      <c r="C97" s="47">
        <f>'[1]Income (Pro.)'!E30</f>
        <v>0</v>
      </c>
      <c r="D97" s="47">
        <f>'[1]Income (Pro.)'!F30</f>
        <v>0</v>
      </c>
      <c r="E97" s="47">
        <f>'[1]Income (Pro.)'!G30</f>
        <v>15000</v>
      </c>
      <c r="F97" s="47">
        <f>'[1]Income (Pro.)'!H30</f>
        <v>15000</v>
      </c>
      <c r="G97" s="47">
        <f>'[1]Income (Pro.)'!I30</f>
        <v>15000</v>
      </c>
    </row>
    <row r="98" spans="1:7" ht="19.5" customHeight="1">
      <c r="A98" s="43"/>
      <c r="B98" s="39" t="s">
        <v>83</v>
      </c>
      <c r="C98" s="47">
        <f>'[1]Income (Pro.)'!E31</f>
        <v>128163.33333333333</v>
      </c>
      <c r="D98" s="47">
        <f>'[1]Income (Pro.)'!F31</f>
        <v>230950</v>
      </c>
      <c r="E98" s="47">
        <f>'[1]Income (Pro.)'!G31</f>
        <v>200000</v>
      </c>
      <c r="F98" s="47">
        <f>'[1]Income (Pro.)'!H31</f>
        <v>200000</v>
      </c>
      <c r="G98" s="47">
        <f>'[1]Income (Pro.)'!I31</f>
        <v>200000</v>
      </c>
    </row>
    <row r="99" spans="1:7" ht="19.5" customHeight="1">
      <c r="A99" s="43"/>
      <c r="B99" s="39" t="s">
        <v>84</v>
      </c>
      <c r="C99" s="44"/>
      <c r="D99" s="44"/>
      <c r="E99" s="44"/>
      <c r="F99" s="45"/>
      <c r="G99" s="46"/>
    </row>
    <row r="100" spans="1:7" ht="19.5" customHeight="1">
      <c r="A100" s="43"/>
      <c r="B100" s="39" t="s">
        <v>85</v>
      </c>
      <c r="C100" s="44"/>
      <c r="D100" s="44"/>
      <c r="E100" s="44"/>
      <c r="F100" s="45"/>
      <c r="G100" s="46"/>
    </row>
    <row r="101" spans="1:7" ht="19.5" customHeight="1">
      <c r="A101" s="43"/>
      <c r="B101" s="39" t="s">
        <v>86</v>
      </c>
      <c r="C101" s="44"/>
      <c r="D101" s="44"/>
      <c r="E101" s="44"/>
      <c r="F101" s="45"/>
      <c r="G101" s="46"/>
    </row>
    <row r="102" spans="1:7" ht="19.5" customHeight="1">
      <c r="A102" s="69"/>
      <c r="B102" s="79" t="s">
        <v>135</v>
      </c>
      <c r="C102" s="61"/>
      <c r="D102" s="61"/>
      <c r="E102" s="61"/>
      <c r="F102" s="62"/>
      <c r="G102" s="63"/>
    </row>
    <row r="103" spans="1:7" ht="19.5" customHeight="1">
      <c r="A103" s="34"/>
      <c r="B103" s="80" t="s">
        <v>136</v>
      </c>
      <c r="C103" s="71"/>
      <c r="D103" s="71"/>
      <c r="E103" s="71"/>
      <c r="F103" s="66"/>
      <c r="G103" s="67"/>
    </row>
    <row r="104" spans="1:7" ht="19.5" customHeight="1">
      <c r="A104" s="43"/>
      <c r="B104" s="39" t="s">
        <v>87</v>
      </c>
      <c r="C104" s="44"/>
      <c r="D104" s="44"/>
      <c r="E104" s="44"/>
      <c r="F104" s="45"/>
      <c r="G104" s="46"/>
    </row>
    <row r="105" spans="1:7" ht="19.5" customHeight="1">
      <c r="A105" s="43"/>
      <c r="B105" s="39" t="s">
        <v>88</v>
      </c>
      <c r="C105" s="47">
        <f>'[1]Income (Pro.)'!E32</f>
        <v>1569520</v>
      </c>
      <c r="D105" s="47">
        <f>'[1]Income (Pro.)'!F32</f>
        <v>984000</v>
      </c>
      <c r="E105" s="47">
        <f>'[1]Income (Pro.)'!G32</f>
        <v>630000</v>
      </c>
      <c r="F105" s="47">
        <f>'[1]Income (Pro.)'!H32</f>
        <v>630000</v>
      </c>
      <c r="G105" s="47">
        <f>'[1]Income (Pro.)'!I32</f>
        <v>630000</v>
      </c>
    </row>
    <row r="106" spans="1:7" ht="19.5" customHeight="1">
      <c r="A106" s="43"/>
      <c r="B106" s="39" t="s">
        <v>89</v>
      </c>
      <c r="C106" s="47">
        <f>'[1]Income (Pro.)'!E33</f>
        <v>3015299.3333333335</v>
      </c>
      <c r="D106" s="47">
        <f>'[1]Income (Pro.)'!F33</f>
        <v>3334428</v>
      </c>
      <c r="E106" s="47">
        <f>'[1]Income (Pro.)'!G33</f>
        <v>3299313</v>
      </c>
      <c r="F106" s="47">
        <f>'[1]Income (Pro.)'!H33</f>
        <v>3299313</v>
      </c>
      <c r="G106" s="47">
        <f>'[1]Income (Pro.)'!I33</f>
        <v>3306936</v>
      </c>
    </row>
    <row r="107" spans="1:7" ht="19.5" customHeight="1">
      <c r="A107" s="43"/>
      <c r="B107" s="39" t="s">
        <v>90</v>
      </c>
      <c r="C107" s="44"/>
      <c r="D107" s="44"/>
      <c r="E107" s="44"/>
      <c r="F107" s="45"/>
      <c r="G107" s="46"/>
    </row>
    <row r="108" spans="1:7" ht="19.5" customHeight="1">
      <c r="A108" s="69"/>
      <c r="B108" s="79" t="s">
        <v>137</v>
      </c>
      <c r="C108" s="61"/>
      <c r="D108" s="61"/>
      <c r="E108" s="61"/>
      <c r="F108" s="62"/>
      <c r="G108" s="63"/>
    </row>
    <row r="109" spans="1:7" ht="19.5" customHeight="1">
      <c r="A109" s="34"/>
      <c r="B109" s="80" t="s">
        <v>138</v>
      </c>
      <c r="C109" s="71"/>
      <c r="D109" s="71"/>
      <c r="E109" s="71"/>
      <c r="F109" s="66"/>
      <c r="G109" s="67"/>
    </row>
    <row r="110" spans="1:7" ht="19.5" customHeight="1">
      <c r="A110" s="43"/>
      <c r="B110" s="39" t="s">
        <v>91</v>
      </c>
      <c r="C110" s="44"/>
      <c r="D110" s="44"/>
      <c r="E110" s="44"/>
      <c r="F110" s="45"/>
      <c r="G110" s="46"/>
    </row>
    <row r="111" spans="1:7" ht="19.5" customHeight="1">
      <c r="A111" s="43"/>
      <c r="B111" s="39" t="s">
        <v>92</v>
      </c>
      <c r="C111" s="44"/>
      <c r="D111" s="44"/>
      <c r="E111" s="44"/>
      <c r="F111" s="45"/>
      <c r="G111" s="46"/>
    </row>
    <row r="112" spans="1:7" ht="19.5" customHeight="1">
      <c r="A112" s="43"/>
      <c r="B112" s="39" t="s">
        <v>93</v>
      </c>
      <c r="C112" s="44"/>
      <c r="D112" s="44"/>
      <c r="E112" s="44"/>
      <c r="F112" s="45"/>
      <c r="G112" s="46"/>
    </row>
    <row r="113" spans="1:7" ht="19.5" customHeight="1">
      <c r="A113" s="43"/>
      <c r="B113" s="76" t="s">
        <v>94</v>
      </c>
      <c r="C113" s="41">
        <f>SUM(C26:C112)</f>
        <v>18827028.333333332</v>
      </c>
      <c r="D113" s="41">
        <f>SUM(D26:D112)</f>
        <v>20731523</v>
      </c>
      <c r="E113" s="41">
        <f>SUM(E26:E112)</f>
        <v>19555532</v>
      </c>
      <c r="F113" s="41">
        <f>SUM(F26:F112)</f>
        <v>19443640</v>
      </c>
      <c r="G113" s="42">
        <f>SUM(G26:G112)</f>
        <v>19680563</v>
      </c>
    </row>
    <row r="114" spans="1:7" ht="19.5" customHeight="1">
      <c r="A114" s="43"/>
      <c r="B114" s="39" t="s">
        <v>95</v>
      </c>
      <c r="C114" s="44"/>
      <c r="D114" s="44"/>
      <c r="E114" s="44"/>
      <c r="F114" s="45"/>
      <c r="G114" s="46"/>
    </row>
    <row r="115" spans="1:7" ht="19.5" customHeight="1">
      <c r="A115" s="43"/>
      <c r="B115" s="39" t="s">
        <v>96</v>
      </c>
      <c r="C115" s="44"/>
      <c r="D115" s="44"/>
      <c r="E115" s="44"/>
      <c r="F115" s="45"/>
      <c r="G115" s="46"/>
    </row>
    <row r="116" spans="1:7" ht="19.5" customHeight="1">
      <c r="A116" s="43"/>
      <c r="B116" s="39" t="s">
        <v>97</v>
      </c>
      <c r="C116" s="44"/>
      <c r="D116" s="44"/>
      <c r="E116" s="44"/>
      <c r="F116" s="45"/>
      <c r="G116" s="46"/>
    </row>
    <row r="117" spans="1:7" ht="19.5" customHeight="1">
      <c r="A117" s="43"/>
      <c r="B117" s="39" t="s">
        <v>98</v>
      </c>
      <c r="C117" s="44"/>
      <c r="D117" s="44"/>
      <c r="E117" s="44"/>
      <c r="F117" s="45"/>
      <c r="G117" s="46"/>
    </row>
    <row r="118" spans="1:7" ht="19.5" customHeight="1">
      <c r="A118" s="43"/>
      <c r="B118" s="39" t="s">
        <v>99</v>
      </c>
      <c r="C118" s="47">
        <f>'[1]Income (Pro.)'!E35</f>
        <v>24381.333333333332</v>
      </c>
      <c r="D118" s="47">
        <f>'[1]Income (Pro.)'!F35</f>
        <v>13215</v>
      </c>
      <c r="E118" s="47">
        <f>'[1]Income (Pro.)'!G35</f>
        <v>6000</v>
      </c>
      <c r="F118" s="47">
        <f>'[1]Income (Pro.)'!H35</f>
        <v>6000</v>
      </c>
      <c r="G118" s="47">
        <f>'[1]Income (Pro.)'!I35</f>
        <v>5000</v>
      </c>
    </row>
    <row r="119" spans="1:7" ht="19.5" customHeight="1">
      <c r="A119" s="43"/>
      <c r="B119" s="39" t="s">
        <v>100</v>
      </c>
      <c r="C119" s="44"/>
      <c r="D119" s="44"/>
      <c r="E119" s="44"/>
      <c r="F119" s="45"/>
      <c r="G119" s="46"/>
    </row>
    <row r="120" spans="1:7" ht="19.5" customHeight="1">
      <c r="A120" s="43"/>
      <c r="B120" s="39" t="s">
        <v>101</v>
      </c>
      <c r="C120" s="44"/>
      <c r="D120" s="44"/>
      <c r="E120" s="44"/>
      <c r="F120" s="45"/>
      <c r="G120" s="46"/>
    </row>
    <row r="121" spans="1:7" ht="19.5" customHeight="1">
      <c r="A121" s="43"/>
      <c r="B121" s="39" t="s">
        <v>102</v>
      </c>
      <c r="C121" s="47">
        <f>'[1]Income (Pro.)'!E36</f>
        <v>428974.6666666667</v>
      </c>
      <c r="D121" s="47">
        <f>'[1]Income (Pro.)'!F36</f>
        <v>455000</v>
      </c>
      <c r="E121" s="47">
        <f>'[1]Income (Pro.)'!G36</f>
        <v>50000</v>
      </c>
      <c r="F121" s="47">
        <f>'[1]Income (Pro.)'!H36</f>
        <v>1405000</v>
      </c>
      <c r="G121" s="47">
        <f>'[1]Income (Pro.)'!I36</f>
        <v>5000</v>
      </c>
    </row>
    <row r="122" spans="1:7" ht="19.5" customHeight="1">
      <c r="A122" s="43"/>
      <c r="B122" s="39" t="s">
        <v>103</v>
      </c>
      <c r="C122" s="44"/>
      <c r="D122" s="44"/>
      <c r="E122" s="44"/>
      <c r="F122" s="45"/>
      <c r="G122" s="46"/>
    </row>
    <row r="123" spans="1:7" ht="19.5" customHeight="1">
      <c r="A123" s="38"/>
      <c r="B123" s="39" t="s">
        <v>104</v>
      </c>
      <c r="C123" s="47">
        <f>'[1]Income (Pro.)'!E37</f>
        <v>2600951.3333333335</v>
      </c>
      <c r="D123" s="47">
        <f>'[1]Income (Pro.)'!F37</f>
        <v>7587705</v>
      </c>
      <c r="E123" s="47">
        <f>'[1]Income (Pro.)'!G37</f>
        <v>100000</v>
      </c>
      <c r="F123" s="47">
        <f>'[1]Income (Pro.)'!H37</f>
        <v>5439700</v>
      </c>
      <c r="G123" s="47">
        <f>'[1]Income (Pro.)'!I37</f>
        <v>5000</v>
      </c>
    </row>
    <row r="124" spans="1:7" ht="19.5" customHeight="1">
      <c r="A124" s="81"/>
      <c r="B124" s="76" t="s">
        <v>466</v>
      </c>
      <c r="C124" s="49">
        <f>SUM(C115:C123)</f>
        <v>3054307.3333333335</v>
      </c>
      <c r="D124" s="49">
        <f>SUM(D115:D123)</f>
        <v>8055920</v>
      </c>
      <c r="E124" s="49">
        <f>SUM(E115:E123)</f>
        <v>156000</v>
      </c>
      <c r="F124" s="49">
        <f>SUM(F115:F123)</f>
        <v>6850700</v>
      </c>
      <c r="G124" s="50">
        <f>SUM(G115:G123)</f>
        <v>15000</v>
      </c>
    </row>
    <row r="125" spans="1:7" ht="18">
      <c r="A125" s="69"/>
      <c r="B125" s="70" t="s">
        <v>635</v>
      </c>
      <c r="C125" s="40">
        <f>SUM(C124+C113+C24+C18)</f>
        <v>22413231.333333332</v>
      </c>
      <c r="D125" s="40">
        <f>SUM(D124+D113+D24+D18)</f>
        <v>29621470</v>
      </c>
      <c r="E125" s="40">
        <f>SUM(E124+E113+E24+E18)</f>
        <v>20168228</v>
      </c>
      <c r="F125" s="40">
        <f>SUM(F124+F113+F24+F18)</f>
        <v>26751036</v>
      </c>
      <c r="G125" s="40">
        <f>SUM(G124+G113+G24+G18)</f>
        <v>20252177</v>
      </c>
    </row>
    <row r="126" spans="1:7" ht="18">
      <c r="A126" s="83"/>
      <c r="B126" s="75" t="s">
        <v>108</v>
      </c>
      <c r="C126" s="87"/>
      <c r="D126" s="87"/>
      <c r="E126" s="87"/>
      <c r="F126" s="88"/>
      <c r="G126" s="88"/>
    </row>
    <row r="127" spans="1:7" ht="18">
      <c r="A127" s="86" t="s">
        <v>5</v>
      </c>
      <c r="B127" s="64" t="s">
        <v>107</v>
      </c>
      <c r="C127" s="71"/>
      <c r="D127" s="71"/>
      <c r="E127" s="71"/>
      <c r="F127" s="66"/>
      <c r="G127" s="66"/>
    </row>
    <row r="128" spans="1:7" ht="19.5" customHeight="1">
      <c r="A128" s="43"/>
      <c r="B128" s="39" t="s">
        <v>106</v>
      </c>
      <c r="C128" s="44"/>
      <c r="D128" s="44"/>
      <c r="E128" s="44"/>
      <c r="F128" s="44"/>
      <c r="G128" s="45"/>
    </row>
    <row r="129" spans="1:7" ht="19.5" customHeight="1">
      <c r="A129" s="43"/>
      <c r="B129" s="39" t="s">
        <v>109</v>
      </c>
      <c r="C129" s="47">
        <f>'[1]Income (Pro.)'!E39</f>
        <v>41338666.666666664</v>
      </c>
      <c r="D129" s="47">
        <f>'[1]Income (Pro.)'!F39</f>
        <v>38100000</v>
      </c>
      <c r="E129" s="47">
        <f>'[1]Income (Pro.)'!G39</f>
        <v>45665000</v>
      </c>
      <c r="F129" s="47">
        <f>'[1]Income (Pro.)'!H39</f>
        <v>45665000</v>
      </c>
      <c r="G129" s="47">
        <f>'[1]Income (Pro.)'!I39</f>
        <v>41857351.52</v>
      </c>
    </row>
    <row r="130" spans="1:7" ht="19.5" customHeight="1">
      <c r="A130" s="43"/>
      <c r="B130" s="39" t="s">
        <v>110</v>
      </c>
      <c r="C130" s="47">
        <f>'[1]Income (Pro.)'!E40</f>
        <v>6825579</v>
      </c>
      <c r="D130" s="47">
        <f>'[1]Income (Pro.)'!F40</f>
        <v>6400000</v>
      </c>
      <c r="E130" s="47">
        <f>'[1]Income (Pro.)'!G40</f>
        <v>11025000</v>
      </c>
      <c r="F130" s="47">
        <f>'[1]Income (Pro.)'!H40</f>
        <v>11025000</v>
      </c>
      <c r="G130" s="47">
        <f>'[1]Income (Pro.)'!I40</f>
        <v>48624381</v>
      </c>
    </row>
    <row r="131" spans="1:7" ht="19.5" customHeight="1">
      <c r="A131" s="43"/>
      <c r="B131" s="39" t="s">
        <v>111</v>
      </c>
      <c r="C131" s="44"/>
      <c r="D131" s="44"/>
      <c r="E131" s="44"/>
      <c r="F131" s="45"/>
      <c r="G131" s="45"/>
    </row>
    <row r="132" spans="1:7" ht="19.5" customHeight="1">
      <c r="A132" s="43"/>
      <c r="B132" s="39" t="s">
        <v>112</v>
      </c>
      <c r="C132" s="44"/>
      <c r="D132" s="44"/>
      <c r="E132" s="44"/>
      <c r="F132" s="45"/>
      <c r="G132" s="46"/>
    </row>
    <row r="133" spans="1:7" ht="19.5" customHeight="1">
      <c r="A133" s="43"/>
      <c r="B133" s="39" t="s">
        <v>113</v>
      </c>
      <c r="C133" s="44"/>
      <c r="D133" s="44"/>
      <c r="E133" s="44"/>
      <c r="F133" s="45"/>
      <c r="G133" s="46"/>
    </row>
    <row r="134" spans="1:7" ht="19.5" customHeight="1">
      <c r="A134" s="43"/>
      <c r="B134" s="39" t="s">
        <v>114</v>
      </c>
      <c r="C134" s="44"/>
      <c r="D134" s="44"/>
      <c r="E134" s="44"/>
      <c r="F134" s="45"/>
      <c r="G134" s="46"/>
    </row>
    <row r="135" spans="1:7" ht="19.5" customHeight="1">
      <c r="A135" s="43"/>
      <c r="B135" s="39" t="s">
        <v>115</v>
      </c>
      <c r="C135" s="44"/>
      <c r="D135" s="44"/>
      <c r="E135" s="44"/>
      <c r="F135" s="45"/>
      <c r="G135" s="46"/>
    </row>
    <row r="136" spans="1:7" ht="19.5" customHeight="1">
      <c r="A136" s="43"/>
      <c r="B136" s="39" t="s">
        <v>116</v>
      </c>
      <c r="C136" s="44"/>
      <c r="D136" s="44"/>
      <c r="E136" s="44"/>
      <c r="F136" s="45"/>
      <c r="G136" s="46"/>
    </row>
    <row r="137" spans="1:7" ht="19.5" customHeight="1">
      <c r="A137" s="81"/>
      <c r="B137" s="76" t="s">
        <v>117</v>
      </c>
      <c r="C137" s="41">
        <f>SUM(C127:C136)</f>
        <v>48164245.666666664</v>
      </c>
      <c r="D137" s="41">
        <f>SUM(D127:D136)</f>
        <v>44500000</v>
      </c>
      <c r="E137" s="41">
        <f>SUM(E127:E136)</f>
        <v>56690000</v>
      </c>
      <c r="F137" s="41">
        <f>SUM(F127:F136)</f>
        <v>56690000</v>
      </c>
      <c r="G137" s="42">
        <f>SUM(G127:G136)</f>
        <v>90481732.52000001</v>
      </c>
    </row>
    <row r="138" spans="1:7" ht="18">
      <c r="A138" s="69"/>
      <c r="B138" s="70" t="s">
        <v>118</v>
      </c>
      <c r="C138" s="61"/>
      <c r="D138" s="61"/>
      <c r="E138" s="61"/>
      <c r="F138" s="62"/>
      <c r="G138" s="63"/>
    </row>
    <row r="139" spans="1:7" ht="18">
      <c r="A139" s="83"/>
      <c r="B139" s="75" t="s">
        <v>121</v>
      </c>
      <c r="C139" s="87"/>
      <c r="D139" s="87"/>
      <c r="E139" s="87"/>
      <c r="F139" s="88"/>
      <c r="G139" s="85"/>
    </row>
    <row r="140" spans="1:7" ht="18">
      <c r="A140" s="72" t="s">
        <v>5</v>
      </c>
      <c r="B140" s="75" t="s">
        <v>119</v>
      </c>
      <c r="C140" s="87"/>
      <c r="D140" s="87"/>
      <c r="E140" s="87"/>
      <c r="F140" s="88"/>
      <c r="G140" s="85"/>
    </row>
    <row r="141" spans="1:7" ht="12.75" customHeight="1">
      <c r="A141" s="89"/>
      <c r="B141" s="90" t="s">
        <v>120</v>
      </c>
      <c r="C141" s="71"/>
      <c r="D141" s="71"/>
      <c r="E141" s="71"/>
      <c r="F141" s="66"/>
      <c r="G141" s="67"/>
    </row>
    <row r="142" spans="1:7" ht="19.5" customHeight="1">
      <c r="A142" s="43"/>
      <c r="B142" s="39" t="s">
        <v>122</v>
      </c>
      <c r="C142" s="44"/>
      <c r="D142" s="44"/>
      <c r="E142" s="44"/>
      <c r="F142" s="45"/>
      <c r="G142" s="46"/>
    </row>
    <row r="143" spans="1:7" ht="19.5" customHeight="1">
      <c r="A143" s="43"/>
      <c r="B143" s="39" t="s">
        <v>123</v>
      </c>
      <c r="C143" s="44"/>
      <c r="D143" s="44"/>
      <c r="E143" s="44"/>
      <c r="F143" s="45"/>
      <c r="G143" s="46"/>
    </row>
    <row r="144" spans="1:7" ht="19.5" customHeight="1">
      <c r="A144" s="43"/>
      <c r="B144" s="39" t="s">
        <v>124</v>
      </c>
      <c r="C144" s="44"/>
      <c r="D144" s="44"/>
      <c r="E144" s="44"/>
      <c r="F144" s="45"/>
      <c r="G144" s="46"/>
    </row>
    <row r="145" spans="1:7" ht="19.5" customHeight="1">
      <c r="A145" s="43"/>
      <c r="B145" s="39" t="s">
        <v>125</v>
      </c>
      <c r="C145" s="44"/>
      <c r="D145" s="44"/>
      <c r="E145" s="44"/>
      <c r="F145" s="45"/>
      <c r="G145" s="46"/>
    </row>
    <row r="146" spans="1:7" ht="19.5" customHeight="1">
      <c r="A146" s="43"/>
      <c r="B146" s="91" t="s">
        <v>126</v>
      </c>
      <c r="C146" s="47">
        <f>'[1]Income (Pro.)'!E42</f>
        <v>62227</v>
      </c>
      <c r="D146" s="47">
        <f>'[1]Income (Pro.)'!F42</f>
        <v>30200</v>
      </c>
      <c r="E146" s="47">
        <f>'[1]Income (Pro.)'!G42</f>
        <v>15000</v>
      </c>
      <c r="F146" s="47">
        <f>'[1]Income (Pro.)'!H42</f>
        <v>15000</v>
      </c>
      <c r="G146" s="47">
        <f>'[1]Income (Pro.)'!I42</f>
        <v>15000</v>
      </c>
    </row>
    <row r="147" spans="1:7" ht="19.5" customHeight="1">
      <c r="A147" s="43"/>
      <c r="B147" s="39" t="s">
        <v>127</v>
      </c>
      <c r="C147" s="47"/>
      <c r="D147" s="47"/>
      <c r="E147" s="47"/>
      <c r="F147" s="47"/>
      <c r="G147" s="47"/>
    </row>
    <row r="148" spans="1:7" ht="19.5" customHeight="1">
      <c r="A148" s="43"/>
      <c r="B148" s="39" t="s">
        <v>128</v>
      </c>
      <c r="C148" s="44"/>
      <c r="D148" s="44"/>
      <c r="E148" s="44"/>
      <c r="F148" s="45"/>
      <c r="G148" s="46"/>
    </row>
    <row r="149" spans="1:7" ht="19.5" customHeight="1">
      <c r="A149" s="43"/>
      <c r="B149" s="39" t="s">
        <v>129</v>
      </c>
      <c r="C149" s="44"/>
      <c r="D149" s="44"/>
      <c r="E149" s="44"/>
      <c r="F149" s="45"/>
      <c r="G149" s="46"/>
    </row>
    <row r="150" spans="1:7" ht="19.5" customHeight="1">
      <c r="A150" s="43"/>
      <c r="B150" s="39" t="s">
        <v>130</v>
      </c>
      <c r="C150" s="44"/>
      <c r="D150" s="44"/>
      <c r="E150" s="44"/>
      <c r="F150" s="45"/>
      <c r="G150" s="46"/>
    </row>
    <row r="151" spans="1:7" ht="19.5" customHeight="1">
      <c r="A151" s="43"/>
      <c r="B151" s="39" t="s">
        <v>131</v>
      </c>
      <c r="C151" s="44"/>
      <c r="D151" s="44"/>
      <c r="E151" s="44"/>
      <c r="F151" s="45"/>
      <c r="G151" s="46"/>
    </row>
    <row r="152" spans="1:7" ht="19.5" customHeight="1">
      <c r="A152" s="43"/>
      <c r="B152" s="76" t="s">
        <v>132</v>
      </c>
      <c r="C152" s="49">
        <f>SUM(C140:C151)</f>
        <v>62227</v>
      </c>
      <c r="D152" s="49">
        <f>SUM(D140:D151)</f>
        <v>30200</v>
      </c>
      <c r="E152" s="49">
        <f>SUM(E140:E151)</f>
        <v>15000</v>
      </c>
      <c r="F152" s="49">
        <f>SUM(F140:F151)</f>
        <v>15000</v>
      </c>
      <c r="G152" s="50">
        <f>SUM(G140:G151)</f>
        <v>15000</v>
      </c>
    </row>
    <row r="153" spans="1:7" ht="19.5" customHeight="1">
      <c r="A153" s="43"/>
      <c r="B153" s="76" t="s">
        <v>133</v>
      </c>
      <c r="C153" s="41">
        <f>SUM(C18,C24,C113,C124,C137,C152)</f>
        <v>70639704</v>
      </c>
      <c r="D153" s="41">
        <f>SUM(D18,D24,D113,D124,D137,D152)</f>
        <v>74151670</v>
      </c>
      <c r="E153" s="41">
        <f>SUM(E18,E24,E113,E124,E137,E152)</f>
        <v>76873228</v>
      </c>
      <c r="F153" s="41">
        <f>SUM(F18,F24,F113,F124,F137,F152)</f>
        <v>83456036</v>
      </c>
      <c r="G153" s="42">
        <f>SUM(G18,G24,G113,G124,G137,G152)</f>
        <v>110748909.52000001</v>
      </c>
    </row>
    <row r="154" spans="1:7" ht="19.5" customHeight="1">
      <c r="A154" s="43"/>
      <c r="B154" s="76" t="s">
        <v>595</v>
      </c>
      <c r="C154" s="47">
        <f>'[1]Income (Pro.)'!E46</f>
        <v>18241775.656666666</v>
      </c>
      <c r="D154" s="47">
        <f>'[1]Income (Pro.)'!F46</f>
        <v>25740480.94</v>
      </c>
      <c r="E154" s="47">
        <f>'[1]Income (Pro.)'!G46</f>
        <v>24336489.94</v>
      </c>
      <c r="F154" s="47">
        <f>'[1]Income (Pro.)'!H46</f>
        <v>25684602</v>
      </c>
      <c r="G154" s="47">
        <f>'[1]Income (Pro.)'!I46</f>
        <v>32085531</v>
      </c>
    </row>
    <row r="155" spans="1:7" ht="19.5" customHeight="1">
      <c r="A155" s="43"/>
      <c r="B155" s="76" t="s">
        <v>134</v>
      </c>
      <c r="C155" s="47">
        <f>SUM(C153:C154)</f>
        <v>88881479.65666667</v>
      </c>
      <c r="D155" s="47">
        <f>SUM(D153:D154)</f>
        <v>99892150.94</v>
      </c>
      <c r="E155" s="47">
        <f>SUM(E153:E154)</f>
        <v>101209717.94</v>
      </c>
      <c r="F155" s="47">
        <f>SUM(F153:F154)</f>
        <v>109140638</v>
      </c>
      <c r="G155" s="47">
        <f>SUM(G153:G154)</f>
        <v>142834440.52</v>
      </c>
    </row>
    <row r="156" spans="1:7" ht="15">
      <c r="A156" s="24"/>
      <c r="B156" s="93"/>
      <c r="C156" s="92"/>
      <c r="D156" s="92"/>
      <c r="E156" s="92"/>
      <c r="F156" s="92"/>
      <c r="G156" s="94"/>
    </row>
    <row r="157" spans="1:7" ht="15">
      <c r="A157" s="24"/>
      <c r="B157" s="95"/>
      <c r="C157" s="92"/>
      <c r="D157" s="92"/>
      <c r="E157" s="92"/>
      <c r="F157" s="92"/>
      <c r="G157" s="92"/>
    </row>
    <row r="158" spans="1:7" ht="15">
      <c r="A158" s="24"/>
      <c r="B158" s="95"/>
      <c r="C158" s="92"/>
      <c r="D158" s="92"/>
      <c r="E158" s="92"/>
      <c r="F158" s="92"/>
      <c r="G158" s="92"/>
    </row>
    <row r="159" spans="1:7" ht="15">
      <c r="A159" s="24"/>
      <c r="B159" s="95"/>
      <c r="C159" s="92"/>
      <c r="D159" s="92"/>
      <c r="E159" s="92"/>
      <c r="F159" s="92"/>
      <c r="G159" s="92"/>
    </row>
    <row r="160" spans="1:7" ht="15">
      <c r="A160" s="10"/>
      <c r="B160" s="10"/>
      <c r="C160" s="10"/>
      <c r="D160" s="10"/>
      <c r="E160" s="10"/>
      <c r="F160" s="10"/>
      <c r="G160" s="10"/>
    </row>
  </sheetData>
  <sheetProtection/>
  <mergeCells count="8">
    <mergeCell ref="A1:G1"/>
    <mergeCell ref="G4:G5"/>
    <mergeCell ref="A2:G2"/>
    <mergeCell ref="A4:B5"/>
    <mergeCell ref="A6:B6"/>
    <mergeCell ref="C4:C5"/>
    <mergeCell ref="D4:D5"/>
    <mergeCell ref="E4:F4"/>
  </mergeCells>
  <printOptions/>
  <pageMargins left="0.67" right="1" top="0.5" bottom="0.5" header="0.5" footer="0.5"/>
  <pageSetup fitToHeight="0" fitToWidth="0" horizontalDpi="300" verticalDpi="300" orientation="landscape" paperSize="5" scale="81" r:id="rId1"/>
  <headerFooter alignWithMargins="0">
    <oddFooter>&amp;CPROPOSED BUDGET(INCOME)-&amp;P</oddFooter>
  </headerFooter>
  <rowBreaks count="6" manualBreakCount="6">
    <brk id="29" max="6" man="1"/>
    <brk id="54" max="6" man="1"/>
    <brk id="75" max="6" man="1"/>
    <brk id="100" max="6" man="1"/>
    <brk id="124" max="6" man="1"/>
    <brk id="1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87"/>
  <sheetViews>
    <sheetView tabSelected="1" view="pageBreakPreview" zoomScale="70" zoomScaleNormal="70" zoomScaleSheetLayoutView="70" zoomScalePageLayoutView="0" workbookViewId="0" topLeftCell="A1">
      <selection activeCell="B12" sqref="B12"/>
    </sheetView>
  </sheetViews>
  <sheetFormatPr defaultColWidth="9.140625" defaultRowHeight="12.75"/>
  <cols>
    <col min="1" max="1" width="17.00390625" style="155" customWidth="1"/>
    <col min="2" max="2" width="111.28125" style="3" customWidth="1"/>
    <col min="3" max="3" width="23.421875" style="3" customWidth="1"/>
    <col min="4" max="16384" width="8.8515625" style="3" customWidth="1"/>
  </cols>
  <sheetData>
    <row r="1" ht="24.75" customHeight="1"/>
    <row r="2" spans="1:3" ht="24.75" customHeight="1">
      <c r="A2" s="333" t="s">
        <v>343</v>
      </c>
      <c r="B2" s="191" t="s">
        <v>473</v>
      </c>
      <c r="C2" s="186">
        <f>'[2]Incom Form B-1'!F4</f>
        <v>185426</v>
      </c>
    </row>
    <row r="3" spans="1:3" ht="18">
      <c r="A3" s="333"/>
      <c r="B3" s="192" t="s">
        <v>654</v>
      </c>
      <c r="C3" s="187"/>
    </row>
    <row r="4" spans="1:3" ht="24.75" customHeight="1">
      <c r="A4" s="333" t="s">
        <v>344</v>
      </c>
      <c r="B4" s="191" t="s">
        <v>345</v>
      </c>
      <c r="C4" s="186">
        <f>'[2]Incom Form B-1'!F6</f>
        <v>90400</v>
      </c>
    </row>
    <row r="5" spans="1:3" ht="36">
      <c r="A5" s="333"/>
      <c r="B5" s="193" t="s">
        <v>655</v>
      </c>
      <c r="C5" s="204"/>
    </row>
    <row r="6" spans="1:3" ht="24.75" customHeight="1">
      <c r="A6" s="333" t="s">
        <v>346</v>
      </c>
      <c r="B6" s="191" t="s">
        <v>350</v>
      </c>
      <c r="C6" s="186">
        <f>'[2]Incom Form B-1'!F8</f>
        <v>265788</v>
      </c>
    </row>
    <row r="7" spans="1:3" ht="18">
      <c r="A7" s="333"/>
      <c r="B7" s="193" t="s">
        <v>475</v>
      </c>
      <c r="C7" s="204"/>
    </row>
    <row r="8" spans="1:3" ht="24.75" customHeight="1">
      <c r="A8" s="333" t="s">
        <v>347</v>
      </c>
      <c r="B8" s="191" t="s">
        <v>351</v>
      </c>
      <c r="C8" s="186">
        <f>'[2]Incom Form B-1'!F10</f>
        <v>15000</v>
      </c>
    </row>
    <row r="9" spans="1:3" ht="18">
      <c r="A9" s="333"/>
      <c r="B9" s="193" t="s">
        <v>476</v>
      </c>
      <c r="C9" s="204"/>
    </row>
    <row r="10" spans="1:3" ht="18">
      <c r="A10" s="333" t="s">
        <v>348</v>
      </c>
      <c r="B10" s="191" t="s">
        <v>477</v>
      </c>
      <c r="C10" s="186"/>
    </row>
    <row r="11" spans="1:3" ht="18">
      <c r="A11" s="333"/>
      <c r="B11" s="188"/>
      <c r="C11" s="204"/>
    </row>
    <row r="12" spans="1:3" ht="24.75" customHeight="1">
      <c r="A12" s="333" t="s">
        <v>479</v>
      </c>
      <c r="B12" s="191" t="s">
        <v>792</v>
      </c>
      <c r="C12" s="186">
        <f>'[2]Incom Form B-1'!F14</f>
        <v>892212</v>
      </c>
    </row>
    <row r="13" spans="1:3" ht="36">
      <c r="A13" s="333"/>
      <c r="B13" s="194" t="s">
        <v>656</v>
      </c>
      <c r="C13" s="204"/>
    </row>
    <row r="14" spans="1:3" ht="24.75" customHeight="1">
      <c r="A14" s="333" t="s">
        <v>480</v>
      </c>
      <c r="B14" s="195" t="s">
        <v>481</v>
      </c>
      <c r="C14" s="186">
        <f>'[2]Incom Form B-1'!F16</f>
        <v>1160736</v>
      </c>
    </row>
    <row r="15" spans="1:3" ht="24.75" customHeight="1">
      <c r="A15" s="333"/>
      <c r="B15" s="193" t="s">
        <v>657</v>
      </c>
      <c r="C15" s="204"/>
    </row>
    <row r="16" spans="1:3" ht="24.75" customHeight="1">
      <c r="A16" s="333" t="s">
        <v>349</v>
      </c>
      <c r="B16" s="195" t="s">
        <v>658</v>
      </c>
      <c r="C16" s="186">
        <f>'[2]Incom Form B-1'!F18</f>
        <v>309120</v>
      </c>
    </row>
    <row r="17" spans="1:3" ht="36">
      <c r="A17" s="333"/>
      <c r="B17" s="193" t="s">
        <v>659</v>
      </c>
      <c r="C17" s="204"/>
    </row>
    <row r="18" spans="1:3" ht="24.75" customHeight="1">
      <c r="A18" s="333" t="s">
        <v>353</v>
      </c>
      <c r="B18" s="196" t="s">
        <v>483</v>
      </c>
      <c r="C18" s="186">
        <f>'[2]Incom Form B-1'!F20</f>
        <v>10000</v>
      </c>
    </row>
    <row r="19" spans="1:3" ht="18">
      <c r="A19" s="333"/>
      <c r="B19" s="192" t="s">
        <v>660</v>
      </c>
      <c r="C19" s="204"/>
    </row>
    <row r="20" spans="1:3" ht="24.75" customHeight="1">
      <c r="A20" s="333" t="s">
        <v>354</v>
      </c>
      <c r="B20" s="197" t="s">
        <v>425</v>
      </c>
      <c r="C20" s="186">
        <f>'[2]Incom Form B-1'!F22</f>
        <v>7306250</v>
      </c>
    </row>
    <row r="21" spans="1:3" ht="24.75" customHeight="1">
      <c r="A21" s="333"/>
      <c r="B21" s="188" t="s">
        <v>661</v>
      </c>
      <c r="C21" s="204"/>
    </row>
    <row r="22" spans="1:3" ht="24.75" customHeight="1">
      <c r="A22" s="333" t="s">
        <v>485</v>
      </c>
      <c r="B22" s="198" t="s">
        <v>486</v>
      </c>
      <c r="C22" s="186">
        <f>'[2]Incom Form B-1'!F24</f>
        <v>1240720</v>
      </c>
    </row>
    <row r="23" spans="1:3" ht="18">
      <c r="A23" s="333"/>
      <c r="B23" s="199" t="s">
        <v>487</v>
      </c>
      <c r="C23" s="204"/>
    </row>
    <row r="24" spans="1:3" ht="24.75" customHeight="1">
      <c r="A24" s="333" t="s">
        <v>355</v>
      </c>
      <c r="B24" s="197" t="s">
        <v>488</v>
      </c>
      <c r="C24" s="186">
        <f>'[2]Incom Form B-1'!F26</f>
        <v>1115250</v>
      </c>
    </row>
    <row r="25" spans="1:3" ht="36">
      <c r="A25" s="333"/>
      <c r="B25" s="192" t="s">
        <v>662</v>
      </c>
      <c r="C25" s="204"/>
    </row>
    <row r="26" spans="1:3" ht="24.75" customHeight="1">
      <c r="A26" s="333" t="s">
        <v>490</v>
      </c>
      <c r="B26" s="197" t="s">
        <v>491</v>
      </c>
      <c r="C26" s="186">
        <f>'[2]Incom Form B-1'!F28</f>
        <v>132000</v>
      </c>
    </row>
    <row r="27" spans="1:3" ht="36">
      <c r="A27" s="333"/>
      <c r="B27" s="193" t="s">
        <v>492</v>
      </c>
      <c r="C27" s="204"/>
    </row>
    <row r="28" spans="1:3" ht="24.75" customHeight="1">
      <c r="A28" s="333" t="s">
        <v>356</v>
      </c>
      <c r="B28" s="197" t="s">
        <v>663</v>
      </c>
      <c r="C28" s="186">
        <f>'[2]Incom Form B-1'!F30</f>
        <v>897600</v>
      </c>
    </row>
    <row r="29" spans="1:3" ht="36">
      <c r="A29" s="333"/>
      <c r="B29" s="193" t="s">
        <v>664</v>
      </c>
      <c r="C29" s="204"/>
    </row>
    <row r="30" spans="1:3" ht="24.75" customHeight="1">
      <c r="A30" s="333" t="s">
        <v>493</v>
      </c>
      <c r="B30" s="197" t="s">
        <v>665</v>
      </c>
      <c r="C30" s="186">
        <f>'[2]Incom Form B-1'!F32</f>
        <v>132000</v>
      </c>
    </row>
    <row r="31" spans="1:3" ht="36">
      <c r="A31" s="333"/>
      <c r="B31" s="193" t="s">
        <v>666</v>
      </c>
      <c r="C31" s="204"/>
    </row>
    <row r="32" spans="1:3" ht="24.75" customHeight="1">
      <c r="A32" s="333" t="s">
        <v>357</v>
      </c>
      <c r="B32" s="197" t="s">
        <v>494</v>
      </c>
      <c r="C32" s="186">
        <f>'[2]Incom Form B-1'!F34</f>
        <v>1342350</v>
      </c>
    </row>
    <row r="33" spans="1:3" ht="24.75" customHeight="1">
      <c r="A33" s="333"/>
      <c r="B33" s="188" t="s">
        <v>495</v>
      </c>
      <c r="C33" s="204"/>
    </row>
    <row r="34" spans="1:3" ht="24.75" customHeight="1">
      <c r="A34" s="333" t="s">
        <v>496</v>
      </c>
      <c r="B34" s="197" t="s">
        <v>494</v>
      </c>
      <c r="C34" s="186">
        <f>'[2]Incom Form B-1'!F36</f>
        <v>184000</v>
      </c>
    </row>
    <row r="35" spans="1:3" ht="24.75" customHeight="1">
      <c r="A35" s="333"/>
      <c r="B35" s="193" t="s">
        <v>497</v>
      </c>
      <c r="C35" s="204"/>
    </row>
    <row r="36" spans="1:3" ht="24.75" customHeight="1">
      <c r="A36" s="333" t="s">
        <v>358</v>
      </c>
      <c r="B36" s="197" t="s">
        <v>361</v>
      </c>
      <c r="C36" s="186">
        <f>'[2]Incom Form B-1'!F38</f>
        <v>3000</v>
      </c>
    </row>
    <row r="37" spans="1:3" ht="24.75" customHeight="1">
      <c r="A37" s="333"/>
      <c r="B37" s="193" t="s">
        <v>667</v>
      </c>
      <c r="C37" s="204"/>
    </row>
    <row r="38" spans="1:3" ht="24.75" customHeight="1">
      <c r="A38" s="333" t="s">
        <v>359</v>
      </c>
      <c r="B38" s="197" t="s">
        <v>499</v>
      </c>
      <c r="C38" s="186">
        <f>'[2]Incom Form B-1'!F40</f>
        <v>535389</v>
      </c>
    </row>
    <row r="39" spans="1:3" ht="18">
      <c r="A39" s="333"/>
      <c r="B39" s="200" t="s">
        <v>668</v>
      </c>
      <c r="C39" s="204"/>
    </row>
    <row r="40" spans="1:3" ht="24.75" customHeight="1">
      <c r="A40" s="333" t="s">
        <v>360</v>
      </c>
      <c r="B40" s="197" t="s">
        <v>500</v>
      </c>
      <c r="C40" s="186">
        <f>'[2]Incom Form B-1'!F42</f>
        <v>46000</v>
      </c>
    </row>
    <row r="41" spans="1:3" ht="36">
      <c r="A41" s="333"/>
      <c r="B41" s="193" t="s">
        <v>501</v>
      </c>
      <c r="C41" s="204"/>
    </row>
    <row r="42" spans="1:3" ht="18">
      <c r="A42" s="333" t="s">
        <v>362</v>
      </c>
      <c r="B42" s="197" t="s">
        <v>502</v>
      </c>
      <c r="C42" s="186">
        <f>'[2]Incom Form B-1'!F44</f>
        <v>222000</v>
      </c>
    </row>
    <row r="43" spans="1:3" ht="36">
      <c r="A43" s="333"/>
      <c r="B43" s="193" t="s">
        <v>669</v>
      </c>
      <c r="C43" s="204"/>
    </row>
    <row r="44" spans="1:3" ht="24.75" customHeight="1">
      <c r="A44" s="333" t="s">
        <v>363</v>
      </c>
      <c r="B44" s="197" t="s">
        <v>368</v>
      </c>
      <c r="C44" s="186">
        <f>'[2]Incom Form B-1'!F46</f>
        <v>15000</v>
      </c>
    </row>
    <row r="45" spans="1:3" ht="18">
      <c r="A45" s="333"/>
      <c r="B45" s="193" t="s">
        <v>670</v>
      </c>
      <c r="C45" s="204"/>
    </row>
    <row r="46" spans="1:3" ht="18">
      <c r="A46" s="333" t="s">
        <v>364</v>
      </c>
      <c r="B46" s="197" t="s">
        <v>369</v>
      </c>
      <c r="C46" s="186">
        <f>'[2]Incom Form B-1'!F48</f>
        <v>200000</v>
      </c>
    </row>
    <row r="47" spans="1:3" ht="18">
      <c r="A47" s="333"/>
      <c r="B47" s="188" t="s">
        <v>504</v>
      </c>
      <c r="C47" s="204"/>
    </row>
    <row r="48" spans="1:3" ht="24.75" customHeight="1">
      <c r="A48" s="333" t="s">
        <v>505</v>
      </c>
      <c r="B48" s="197" t="s">
        <v>506</v>
      </c>
      <c r="C48" s="186">
        <f>'[2]Incom Form B-1'!F50</f>
        <v>630000</v>
      </c>
    </row>
    <row r="49" spans="1:3" ht="24.75" customHeight="1">
      <c r="A49" s="333"/>
      <c r="B49" s="193" t="s">
        <v>671</v>
      </c>
      <c r="C49" s="204"/>
    </row>
    <row r="50" spans="1:3" ht="24.75" customHeight="1">
      <c r="A50" s="333" t="s">
        <v>365</v>
      </c>
      <c r="B50" s="197" t="s">
        <v>507</v>
      </c>
      <c r="C50" s="186">
        <f>'[2]Incom Form B-1'!F52</f>
        <v>3306936</v>
      </c>
    </row>
    <row r="51" spans="1:3" ht="63">
      <c r="A51" s="333"/>
      <c r="B51" s="201" t="s">
        <v>508</v>
      </c>
      <c r="C51" s="204"/>
    </row>
    <row r="52" spans="1:3" ht="24.75" customHeight="1">
      <c r="A52" s="333" t="s">
        <v>366</v>
      </c>
      <c r="B52" s="197" t="s">
        <v>509</v>
      </c>
      <c r="C52" s="186">
        <f>'[2]Incom Form B-1'!F54</f>
        <v>5000</v>
      </c>
    </row>
    <row r="53" spans="1:3" ht="18">
      <c r="A53" s="333"/>
      <c r="B53" s="193" t="s">
        <v>510</v>
      </c>
      <c r="C53" s="204"/>
    </row>
    <row r="54" spans="1:3" ht="24.75" customHeight="1">
      <c r="A54" s="333" t="s">
        <v>367</v>
      </c>
      <c r="B54" s="197" t="s">
        <v>511</v>
      </c>
      <c r="C54" s="186">
        <f>'[2]Incom Form B-1'!F56</f>
        <v>5000</v>
      </c>
    </row>
    <row r="55" spans="1:3" ht="24.75" customHeight="1">
      <c r="A55" s="333"/>
      <c r="B55" s="193" t="s">
        <v>512</v>
      </c>
      <c r="C55" s="204"/>
    </row>
    <row r="56" spans="1:3" ht="24.75" customHeight="1">
      <c r="A56" s="333" t="s">
        <v>672</v>
      </c>
      <c r="B56" s="197" t="s">
        <v>513</v>
      </c>
      <c r="C56" s="186">
        <f>'[2]Incom Form B-1'!F58</f>
        <v>5000</v>
      </c>
    </row>
    <row r="57" spans="1:3" ht="24.75" customHeight="1">
      <c r="A57" s="333"/>
      <c r="B57" s="188" t="s">
        <v>514</v>
      </c>
      <c r="C57" s="204"/>
    </row>
    <row r="58" spans="1:3" ht="24.75" customHeight="1">
      <c r="A58" s="333" t="s">
        <v>370</v>
      </c>
      <c r="B58" s="197" t="s">
        <v>371</v>
      </c>
      <c r="C58" s="186">
        <f>'[2]Incom Form B-1'!F60</f>
        <v>41857351.52</v>
      </c>
    </row>
    <row r="59" spans="1:3" ht="54">
      <c r="A59" s="333"/>
      <c r="B59" s="193" t="s">
        <v>515</v>
      </c>
      <c r="C59" s="204"/>
    </row>
    <row r="60" spans="1:3" ht="24.75" customHeight="1">
      <c r="A60" s="333" t="s">
        <v>516</v>
      </c>
      <c r="B60" s="197" t="s">
        <v>517</v>
      </c>
      <c r="C60" s="186">
        <f>'[2]Incom Form B-1'!F62</f>
        <v>48624381</v>
      </c>
    </row>
    <row r="61" spans="1:3" ht="18">
      <c r="A61" s="333"/>
      <c r="B61" s="193" t="s">
        <v>518</v>
      </c>
      <c r="C61" s="204"/>
    </row>
    <row r="62" spans="1:3" ht="24.75" customHeight="1">
      <c r="A62" s="190" t="s">
        <v>372</v>
      </c>
      <c r="B62" s="202" t="s">
        <v>519</v>
      </c>
      <c r="C62" s="205">
        <f>'[2]Incom Form B-1'!F64</f>
        <v>15000</v>
      </c>
    </row>
    <row r="63" spans="1:3" ht="18">
      <c r="A63" s="190"/>
      <c r="B63" s="203" t="s">
        <v>673</v>
      </c>
      <c r="C63" s="205">
        <f>'[2]Incom Form B-1'!F65</f>
        <v>110748909.52000001</v>
      </c>
    </row>
    <row r="64" spans="1:3" ht="18">
      <c r="A64" s="190"/>
      <c r="B64" s="203" t="s">
        <v>674</v>
      </c>
      <c r="C64" s="205">
        <f>'[2]Incom Form B-1'!F66</f>
        <v>32085531</v>
      </c>
    </row>
    <row r="65" spans="1:3" ht="18">
      <c r="A65" s="190"/>
      <c r="B65" s="203" t="s">
        <v>675</v>
      </c>
      <c r="C65" s="205">
        <f>'[2]Incom Form B-1'!F67</f>
        <v>142834440.52</v>
      </c>
    </row>
    <row r="66" spans="1:2" ht="21">
      <c r="A66" s="157"/>
      <c r="B66" s="150"/>
    </row>
    <row r="67" spans="1:2" ht="18">
      <c r="A67" s="158" t="s">
        <v>322</v>
      </c>
      <c r="B67" s="2"/>
    </row>
    <row r="68" spans="1:2" ht="18">
      <c r="A68" s="158" t="s">
        <v>319</v>
      </c>
      <c r="B68" s="2"/>
    </row>
    <row r="69" spans="1:2" ht="18">
      <c r="A69" s="158"/>
      <c r="B69" s="2"/>
    </row>
    <row r="70" spans="1:2" ht="24.75" customHeight="1">
      <c r="A70" s="154"/>
      <c r="B70" s="2"/>
    </row>
    <row r="71" spans="1:3" ht="18">
      <c r="A71" s="332" t="s">
        <v>320</v>
      </c>
      <c r="B71" s="332"/>
      <c r="C71" s="18" t="s">
        <v>787</v>
      </c>
    </row>
    <row r="72" spans="1:3" ht="18">
      <c r="A72" s="332" t="s">
        <v>321</v>
      </c>
      <c r="B72" s="332"/>
      <c r="C72" s="18" t="s">
        <v>789</v>
      </c>
    </row>
    <row r="73" spans="1:3" ht="18" thickBot="1">
      <c r="A73" s="162"/>
      <c r="B73" s="184"/>
      <c r="C73" s="319" t="s">
        <v>788</v>
      </c>
    </row>
    <row r="75" spans="1:2" ht="18">
      <c r="A75" s="335" t="s">
        <v>676</v>
      </c>
      <c r="B75" s="335"/>
    </row>
    <row r="76" spans="1:2" ht="18">
      <c r="A76" s="335" t="s">
        <v>377</v>
      </c>
      <c r="B76" s="335"/>
    </row>
    <row r="77" spans="1:2" ht="18">
      <c r="A77" s="158" t="s">
        <v>325</v>
      </c>
      <c r="B77" s="22"/>
    </row>
    <row r="78" spans="1:2" ht="21">
      <c r="A78" s="334" t="s">
        <v>318</v>
      </c>
      <c r="B78" s="334"/>
    </row>
    <row r="79" spans="1:2" ht="18">
      <c r="A79" s="158" t="s">
        <v>326</v>
      </c>
      <c r="B79" s="4"/>
    </row>
    <row r="80" ht="18">
      <c r="B80" s="161" t="s">
        <v>374</v>
      </c>
    </row>
    <row r="81" ht="18">
      <c r="B81" s="161" t="s">
        <v>373</v>
      </c>
    </row>
    <row r="82" ht="18">
      <c r="B82" s="161" t="s">
        <v>375</v>
      </c>
    </row>
    <row r="83" ht="18">
      <c r="B83" s="161"/>
    </row>
    <row r="84" ht="18">
      <c r="B84" s="161"/>
    </row>
    <row r="85" ht="18">
      <c r="B85" s="161"/>
    </row>
    <row r="87" spans="1:2" ht="13.5">
      <c r="A87" s="154"/>
      <c r="B87" s="2"/>
    </row>
  </sheetData>
  <sheetProtection/>
  <mergeCells count="35">
    <mergeCell ref="A78:B78"/>
    <mergeCell ref="A76:B76"/>
    <mergeCell ref="A75:B75"/>
    <mergeCell ref="A2:A3"/>
    <mergeCell ref="A4:A5"/>
    <mergeCell ref="A6:A7"/>
    <mergeCell ref="A8:A9"/>
    <mergeCell ref="A10:A11"/>
    <mergeCell ref="A18:A19"/>
    <mergeCell ref="A12:A13"/>
    <mergeCell ref="A14:A15"/>
    <mergeCell ref="A16:A17"/>
    <mergeCell ref="A20:A21"/>
    <mergeCell ref="A22:A23"/>
    <mergeCell ref="A24:A25"/>
    <mergeCell ref="A26:A27"/>
    <mergeCell ref="A32:A33"/>
    <mergeCell ref="A34:A35"/>
    <mergeCell ref="A28:A29"/>
    <mergeCell ref="A30:A31"/>
    <mergeCell ref="A36:A37"/>
    <mergeCell ref="A38:A39"/>
    <mergeCell ref="A40:A41"/>
    <mergeCell ref="A42:A43"/>
    <mergeCell ref="A46:A47"/>
    <mergeCell ref="A48:A49"/>
    <mergeCell ref="A44:A45"/>
    <mergeCell ref="A50:A51"/>
    <mergeCell ref="A72:B72"/>
    <mergeCell ref="A52:A53"/>
    <mergeCell ref="A54:A55"/>
    <mergeCell ref="A56:A57"/>
    <mergeCell ref="A58:A59"/>
    <mergeCell ref="A60:A61"/>
    <mergeCell ref="A71:B71"/>
  </mergeCells>
  <printOptions/>
  <pageMargins left="1.72" right="0.15" top="1.75" bottom="1" header="0.5" footer="0.5"/>
  <pageSetup orientation="landscape" paperSize="5" r:id="rId1"/>
  <headerFooter>
    <oddFooter>&amp;CPROPOSED INCOME DESCRIPTION-&amp;P</oddFooter>
  </headerFooter>
  <rowBreaks count="6" manualBreakCount="6">
    <brk id="11" max="255" man="1"/>
    <brk id="21" max="255" man="1"/>
    <brk id="33" max="255" man="1"/>
    <brk id="47" max="255" man="1"/>
    <brk id="57" max="255" man="1"/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3"/>
  <sheetViews>
    <sheetView view="pageBreakPreview" zoomScale="70" zoomScaleSheetLayoutView="70" zoomScalePageLayoutView="0" workbookViewId="0" topLeftCell="A296">
      <selection activeCell="B313" sqref="B313"/>
    </sheetView>
  </sheetViews>
  <sheetFormatPr defaultColWidth="9.140625" defaultRowHeight="12.75"/>
  <cols>
    <col min="1" max="1" width="7.8515625" style="0" customWidth="1"/>
    <col min="2" max="2" width="71.57421875" style="0" customWidth="1"/>
    <col min="3" max="3" width="26.57421875" style="0" customWidth="1"/>
    <col min="4" max="4" width="24.7109375" style="0" customWidth="1"/>
    <col min="5" max="5" width="23.7109375" style="0" customWidth="1"/>
    <col min="6" max="6" width="24.57421875" style="0" customWidth="1"/>
    <col min="7" max="7" width="25.28125" style="0" customWidth="1"/>
  </cols>
  <sheetData>
    <row r="1" spans="1:7" ht="25.5">
      <c r="A1" s="21"/>
      <c r="B1" s="322" t="s">
        <v>603</v>
      </c>
      <c r="C1" s="322"/>
      <c r="D1" s="322"/>
      <c r="E1" s="322"/>
      <c r="F1" s="322"/>
      <c r="G1" s="322"/>
    </row>
    <row r="2" spans="1:7" ht="21">
      <c r="A2" s="324" t="s">
        <v>633</v>
      </c>
      <c r="B2" s="324"/>
      <c r="C2" s="324"/>
      <c r="D2" s="324"/>
      <c r="E2" s="324"/>
      <c r="F2" s="324"/>
      <c r="G2" s="324"/>
    </row>
    <row r="3" spans="1:7" ht="7.5" customHeight="1">
      <c r="A3" s="1"/>
      <c r="B3" s="1"/>
      <c r="C3" s="1"/>
      <c r="D3" s="1"/>
      <c r="E3" s="1"/>
      <c r="F3" s="1"/>
      <c r="G3" s="1"/>
    </row>
    <row r="4" spans="1:7" ht="39.75" customHeight="1">
      <c r="A4" s="325" t="s">
        <v>314</v>
      </c>
      <c r="B4" s="326"/>
      <c r="C4" s="331" t="s">
        <v>636</v>
      </c>
      <c r="D4" s="331" t="s">
        <v>630</v>
      </c>
      <c r="E4" s="331" t="s">
        <v>637</v>
      </c>
      <c r="F4" s="331"/>
      <c r="G4" s="331" t="s">
        <v>638</v>
      </c>
    </row>
    <row r="5" spans="1:7" ht="39.75" customHeight="1">
      <c r="A5" s="325"/>
      <c r="B5" s="326"/>
      <c r="C5" s="331"/>
      <c r="D5" s="331"/>
      <c r="E5" s="27" t="s">
        <v>1</v>
      </c>
      <c r="F5" s="27" t="s">
        <v>2</v>
      </c>
      <c r="G5" s="331"/>
    </row>
    <row r="6" spans="1:7" ht="18">
      <c r="A6" s="96"/>
      <c r="B6" s="141"/>
      <c r="C6" s="28" t="s">
        <v>3</v>
      </c>
      <c r="D6" s="28" t="s">
        <v>3</v>
      </c>
      <c r="E6" s="28" t="s">
        <v>3</v>
      </c>
      <c r="F6" s="28" t="s">
        <v>3</v>
      </c>
      <c r="G6" s="28" t="s">
        <v>3</v>
      </c>
    </row>
    <row r="7" spans="1:7" ht="18">
      <c r="A7" s="160"/>
      <c r="B7" s="141" t="s">
        <v>317</v>
      </c>
      <c r="C7" s="163"/>
      <c r="D7" s="163"/>
      <c r="E7" s="163"/>
      <c r="F7" s="163"/>
      <c r="G7" s="163"/>
    </row>
    <row r="8" spans="1:7" ht="18">
      <c r="A8" s="83"/>
      <c r="B8" s="97" t="s">
        <v>139</v>
      </c>
      <c r="C8" s="98"/>
      <c r="D8" s="98"/>
      <c r="E8" s="98"/>
      <c r="F8" s="98"/>
      <c r="G8" s="98"/>
    </row>
    <row r="9" spans="1:7" ht="18">
      <c r="A9" s="83"/>
      <c r="B9" s="97" t="s">
        <v>315</v>
      </c>
      <c r="C9" s="98"/>
      <c r="D9" s="98"/>
      <c r="E9" s="98"/>
      <c r="F9" s="98"/>
      <c r="G9" s="98"/>
    </row>
    <row r="10" spans="1:7" ht="18">
      <c r="A10" s="34"/>
      <c r="B10" s="35" t="s">
        <v>316</v>
      </c>
      <c r="C10" s="99"/>
      <c r="D10" s="99"/>
      <c r="E10" s="99"/>
      <c r="F10" s="99"/>
      <c r="G10" s="99"/>
    </row>
    <row r="11" spans="1:7" ht="18" customHeight="1">
      <c r="A11" s="43"/>
      <c r="B11" s="39" t="s">
        <v>140</v>
      </c>
      <c r="C11" s="47">
        <f>'[1]EXP (Pro.)'!E8</f>
        <v>173432.66666666666</v>
      </c>
      <c r="D11" s="47">
        <f>'[1]EXP (Pro.)'!F8</f>
        <v>181603</v>
      </c>
      <c r="E11" s="47">
        <f>'[1]EXP (Pro.)'!G8</f>
        <v>201000</v>
      </c>
      <c r="F11" s="47">
        <f>'[1]EXP (Pro.)'!H8</f>
        <v>200625</v>
      </c>
      <c r="G11" s="47">
        <f>'[1]EXP (Pro.)'!I8</f>
        <v>221200</v>
      </c>
    </row>
    <row r="12" spans="1:7" ht="18" customHeight="1">
      <c r="A12" s="43"/>
      <c r="B12" s="39" t="s">
        <v>141</v>
      </c>
      <c r="C12" s="44"/>
      <c r="D12" s="44"/>
      <c r="E12" s="44"/>
      <c r="F12" s="44"/>
      <c r="G12" s="44"/>
    </row>
    <row r="13" spans="1:7" ht="18" customHeight="1">
      <c r="A13" s="43"/>
      <c r="B13" s="39" t="s">
        <v>142</v>
      </c>
      <c r="C13" s="44"/>
      <c r="D13" s="44"/>
      <c r="E13" s="44"/>
      <c r="F13" s="44"/>
      <c r="G13" s="44"/>
    </row>
    <row r="14" spans="1:7" ht="18" customHeight="1">
      <c r="A14" s="43"/>
      <c r="B14" s="39" t="s">
        <v>143</v>
      </c>
      <c r="C14" s="47">
        <f>'[1]EXP (Pro.)'!E9</f>
        <v>9616</v>
      </c>
      <c r="D14" s="47">
        <f>'[1]EXP (Pro.)'!F9</f>
        <v>0</v>
      </c>
      <c r="E14" s="47">
        <f>'[1]EXP (Pro.)'!G9</f>
        <v>30000</v>
      </c>
      <c r="F14" s="47">
        <f>'[1]EXP (Pro.)'!H9</f>
        <v>30000</v>
      </c>
      <c r="G14" s="47">
        <f>'[1]EXP (Pro.)'!I9</f>
        <v>80000</v>
      </c>
    </row>
    <row r="15" spans="1:7" ht="18" customHeight="1" thickBot="1">
      <c r="A15" s="69"/>
      <c r="B15" s="70" t="s">
        <v>144</v>
      </c>
      <c r="C15" s="40">
        <f>'[1]EXP (Pro.)'!E10</f>
        <v>849814</v>
      </c>
      <c r="D15" s="40">
        <f>'[1]EXP (Pro.)'!F10</f>
        <v>141427</v>
      </c>
      <c r="E15" s="40">
        <f>'[1]EXP (Pro.)'!G10</f>
        <v>200000</v>
      </c>
      <c r="F15" s="40">
        <f>'[1]EXP (Pro.)'!H10</f>
        <v>200000</v>
      </c>
      <c r="G15" s="40">
        <f>'[1]EXP (Pro.)'!I10</f>
        <v>200000</v>
      </c>
    </row>
    <row r="16" spans="1:7" ht="18" customHeight="1" thickBot="1">
      <c r="A16" s="102"/>
      <c r="B16" s="103" t="s">
        <v>105</v>
      </c>
      <c r="C16" s="104">
        <f>SUM(C11:C15)</f>
        <v>1032862.6666666666</v>
      </c>
      <c r="D16" s="104">
        <f>SUM(D11:D15)</f>
        <v>323030</v>
      </c>
      <c r="E16" s="104">
        <f>SUM(E11:E15)</f>
        <v>431000</v>
      </c>
      <c r="F16" s="104">
        <f>SUM(F11:F15)</f>
        <v>430625</v>
      </c>
      <c r="G16" s="104">
        <f>SUM(G11:G15)</f>
        <v>501200</v>
      </c>
    </row>
    <row r="17" spans="1:7" ht="18" customHeight="1">
      <c r="A17" s="34"/>
      <c r="B17" s="64" t="s">
        <v>145</v>
      </c>
      <c r="C17" s="54">
        <f>'[1]EXP (Pro.)'!E12</f>
        <v>1656449.0999999999</v>
      </c>
      <c r="D17" s="54">
        <f>'[1]EXP (Pro.)'!F12</f>
        <v>1912885</v>
      </c>
      <c r="E17" s="54">
        <f>'[1]EXP (Pro.)'!G12</f>
        <v>2399000</v>
      </c>
      <c r="F17" s="54">
        <f>'[1]EXP (Pro.)'!H12</f>
        <v>1949066</v>
      </c>
      <c r="G17" s="54">
        <f>'[1]EXP (Pro.)'!I12</f>
        <v>2347955</v>
      </c>
    </row>
    <row r="18" spans="1:7" ht="18" customHeight="1">
      <c r="A18" s="43"/>
      <c r="B18" s="39" t="s">
        <v>146</v>
      </c>
      <c r="C18" s="54">
        <f>'[1]EXP (Pro.)'!E13</f>
        <v>23354.666666666668</v>
      </c>
      <c r="D18" s="54">
        <f>'[1]EXP (Pro.)'!F13</f>
        <v>22390</v>
      </c>
      <c r="E18" s="54">
        <f>'[1]EXP (Pro.)'!G13</f>
        <v>30000</v>
      </c>
      <c r="F18" s="54">
        <f>'[1]EXP (Pro.)'!H13</f>
        <v>30000</v>
      </c>
      <c r="G18" s="54">
        <f>'[1]EXP (Pro.)'!I13</f>
        <v>50000</v>
      </c>
    </row>
    <row r="19" spans="1:7" ht="18" customHeight="1">
      <c r="A19" s="43"/>
      <c r="B19" s="39" t="s">
        <v>147</v>
      </c>
      <c r="C19" s="44"/>
      <c r="D19" s="44"/>
      <c r="E19" s="44"/>
      <c r="F19" s="44"/>
      <c r="G19" s="44"/>
    </row>
    <row r="20" spans="1:7" ht="18" customHeight="1">
      <c r="A20" s="43"/>
      <c r="B20" s="39" t="s">
        <v>148</v>
      </c>
      <c r="C20" s="47">
        <f>'[1]EXP (Pro.)'!E14</f>
        <v>99724.33333333333</v>
      </c>
      <c r="D20" s="47">
        <f>'[1]EXP (Pro.)'!F14</f>
        <v>60386</v>
      </c>
      <c r="E20" s="47">
        <f>'[1]EXP (Pro.)'!G14</f>
        <v>100000</v>
      </c>
      <c r="F20" s="47">
        <f>'[1]EXP (Pro.)'!H14</f>
        <v>100000</v>
      </c>
      <c r="G20" s="47">
        <f>'[1]EXP (Pro.)'!I14</f>
        <v>120000</v>
      </c>
    </row>
    <row r="21" spans="1:7" ht="18" customHeight="1" thickBot="1">
      <c r="A21" s="69"/>
      <c r="B21" s="70" t="s">
        <v>149</v>
      </c>
      <c r="C21" s="61"/>
      <c r="D21" s="61"/>
      <c r="E21" s="61"/>
      <c r="F21" s="61"/>
      <c r="G21" s="61"/>
    </row>
    <row r="22" spans="1:7" ht="18" customHeight="1" thickBot="1">
      <c r="A22" s="102"/>
      <c r="B22" s="103" t="s">
        <v>105</v>
      </c>
      <c r="C22" s="104">
        <f>SUM(C17:C21)</f>
        <v>1779528.0999999999</v>
      </c>
      <c r="D22" s="104">
        <f>SUM(D17:D21)</f>
        <v>1995661</v>
      </c>
      <c r="E22" s="104">
        <f>SUM(E17:E21)</f>
        <v>2529000</v>
      </c>
      <c r="F22" s="104">
        <f>SUM(F17:F21)</f>
        <v>2079066</v>
      </c>
      <c r="G22" s="104">
        <f>SUM(G17:G21)</f>
        <v>2517955</v>
      </c>
    </row>
    <row r="23" spans="1:7" ht="18" customHeight="1" thickBot="1">
      <c r="A23" s="108"/>
      <c r="B23" s="103" t="s">
        <v>150</v>
      </c>
      <c r="C23" s="109">
        <f>SUM(C22,C16)</f>
        <v>2812390.7666666666</v>
      </c>
      <c r="D23" s="110">
        <f>SUM(D22,D16)</f>
        <v>2318691</v>
      </c>
      <c r="E23" s="110">
        <f>SUM(E16,E22)</f>
        <v>2960000</v>
      </c>
      <c r="F23" s="110">
        <f>SUM(F16,F22)</f>
        <v>2509691</v>
      </c>
      <c r="G23" s="110">
        <f>SUM(G16,G22)</f>
        <v>3019155</v>
      </c>
    </row>
    <row r="24" spans="1:7" ht="18" customHeight="1">
      <c r="A24" s="83"/>
      <c r="B24" s="139" t="s">
        <v>151</v>
      </c>
      <c r="C24" s="87"/>
      <c r="D24" s="87"/>
      <c r="E24" s="87"/>
      <c r="F24" s="87"/>
      <c r="G24" s="87"/>
    </row>
    <row r="25" spans="1:7" ht="18" customHeight="1">
      <c r="A25" s="34"/>
      <c r="B25" s="64" t="s">
        <v>152</v>
      </c>
      <c r="C25" s="71"/>
      <c r="D25" s="71"/>
      <c r="E25" s="71"/>
      <c r="F25" s="71"/>
      <c r="G25" s="71"/>
    </row>
    <row r="26" spans="1:7" ht="18" customHeight="1">
      <c r="A26" s="43"/>
      <c r="B26" s="39" t="s">
        <v>153</v>
      </c>
      <c r="C26" s="44"/>
      <c r="D26" s="44"/>
      <c r="E26" s="44"/>
      <c r="F26" s="44"/>
      <c r="G26" s="44"/>
    </row>
    <row r="27" spans="1:7" ht="18" customHeight="1">
      <c r="A27" s="43"/>
      <c r="B27" s="39" t="s">
        <v>154</v>
      </c>
      <c r="C27" s="44"/>
      <c r="D27" s="44"/>
      <c r="E27" s="44"/>
      <c r="F27" s="44"/>
      <c r="G27" s="44"/>
    </row>
    <row r="28" spans="1:7" ht="18" customHeight="1" thickBot="1">
      <c r="A28" s="69"/>
      <c r="B28" s="70" t="s">
        <v>155</v>
      </c>
      <c r="C28" s="61"/>
      <c r="D28" s="61"/>
      <c r="E28" s="61"/>
      <c r="F28" s="61"/>
      <c r="G28" s="61"/>
    </row>
    <row r="29" spans="1:7" ht="18" customHeight="1" thickBot="1">
      <c r="A29" s="102"/>
      <c r="B29" s="103" t="s">
        <v>105</v>
      </c>
      <c r="C29" s="111"/>
      <c r="D29" s="111"/>
      <c r="E29" s="111"/>
      <c r="F29" s="111"/>
      <c r="G29" s="136"/>
    </row>
    <row r="30" spans="1:7" ht="18" customHeight="1">
      <c r="A30" s="83"/>
      <c r="B30" s="75" t="s">
        <v>156</v>
      </c>
      <c r="C30" s="87"/>
      <c r="D30" s="112"/>
      <c r="E30" s="112"/>
      <c r="F30" s="112"/>
      <c r="G30" s="112"/>
    </row>
    <row r="31" spans="1:7" ht="18" customHeight="1">
      <c r="A31" s="34"/>
      <c r="B31" s="64" t="s">
        <v>157</v>
      </c>
      <c r="C31" s="54">
        <f>'[1]EXP (Pro.)'!E17</f>
        <v>88543.94</v>
      </c>
      <c r="D31" s="54">
        <f>'[1]EXP (Pro.)'!F17</f>
        <v>9562</v>
      </c>
      <c r="E31" s="54">
        <f>'[1]EXP (Pro.)'!G17</f>
        <v>124000</v>
      </c>
      <c r="F31" s="54">
        <f>'[1]EXP (Pro.)'!H17</f>
        <v>123800</v>
      </c>
      <c r="G31" s="54">
        <f>'[1]EXP (Pro.)'!I17</f>
        <v>116315</v>
      </c>
    </row>
    <row r="32" spans="1:7" ht="18" customHeight="1">
      <c r="A32" s="43"/>
      <c r="B32" s="39" t="s">
        <v>154</v>
      </c>
      <c r="C32" s="54">
        <f>'[1]EXP (Pro.)'!E18</f>
        <v>14781</v>
      </c>
      <c r="D32" s="54">
        <f>'[1]EXP (Pro.)'!F18</f>
        <v>9235</v>
      </c>
      <c r="E32" s="54">
        <f>'[1]EXP (Pro.)'!G18</f>
        <v>10000</v>
      </c>
      <c r="F32" s="54">
        <f>'[1]EXP (Pro.)'!H18</f>
        <v>10000</v>
      </c>
      <c r="G32" s="54">
        <f>'[1]EXP (Pro.)'!I18</f>
        <v>10000</v>
      </c>
    </row>
    <row r="33" spans="1:7" ht="18" customHeight="1" thickBot="1">
      <c r="A33" s="69"/>
      <c r="B33" s="70" t="s">
        <v>158</v>
      </c>
      <c r="C33" s="61"/>
      <c r="D33" s="61"/>
      <c r="E33" s="61"/>
      <c r="F33" s="61"/>
      <c r="G33" s="61"/>
    </row>
    <row r="34" spans="1:7" ht="18" customHeight="1" thickBot="1">
      <c r="A34" s="102"/>
      <c r="B34" s="103" t="s">
        <v>105</v>
      </c>
      <c r="C34" s="104">
        <f>SUM(C31:C33)</f>
        <v>103324.94</v>
      </c>
      <c r="D34" s="105">
        <f>SUM(D31:D33)</f>
        <v>18797</v>
      </c>
      <c r="E34" s="105">
        <f>SUM(E31:E33)</f>
        <v>134000</v>
      </c>
      <c r="F34" s="105">
        <f>SUM(F31:F33)</f>
        <v>133800</v>
      </c>
      <c r="G34" s="105">
        <f>SUM(G31:G33)</f>
        <v>126315</v>
      </c>
    </row>
    <row r="35" spans="1:7" ht="18" customHeight="1">
      <c r="A35" s="83"/>
      <c r="B35" s="75" t="s">
        <v>159</v>
      </c>
      <c r="C35" s="87"/>
      <c r="D35" s="87"/>
      <c r="E35" s="87"/>
      <c r="F35" s="87"/>
      <c r="G35" s="87"/>
    </row>
    <row r="36" spans="1:7" ht="18" customHeight="1">
      <c r="A36" s="34"/>
      <c r="B36" s="64" t="s">
        <v>160</v>
      </c>
      <c r="C36" s="71"/>
      <c r="D36" s="71"/>
      <c r="E36" s="71"/>
      <c r="F36" s="71"/>
      <c r="G36" s="71"/>
    </row>
    <row r="37" spans="1:7" ht="18" customHeight="1">
      <c r="A37" s="43"/>
      <c r="B37" s="39" t="s">
        <v>154</v>
      </c>
      <c r="C37" s="44"/>
      <c r="D37" s="44"/>
      <c r="E37" s="44"/>
      <c r="F37" s="44"/>
      <c r="G37" s="44"/>
    </row>
    <row r="38" spans="1:7" ht="18" customHeight="1" thickBot="1">
      <c r="A38" s="69"/>
      <c r="B38" s="70" t="s">
        <v>158</v>
      </c>
      <c r="C38" s="61"/>
      <c r="D38" s="61"/>
      <c r="E38" s="61"/>
      <c r="F38" s="61"/>
      <c r="G38" s="61"/>
    </row>
    <row r="39" spans="1:7" ht="18" customHeight="1" thickBot="1">
      <c r="A39" s="108"/>
      <c r="B39" s="103" t="s">
        <v>161</v>
      </c>
      <c r="C39" s="104">
        <f>SUM(C29,C34)</f>
        <v>103324.94</v>
      </c>
      <c r="D39" s="105">
        <f>SUM(D29,D34)</f>
        <v>18797</v>
      </c>
      <c r="E39" s="105">
        <f>SUM(E29,E34)</f>
        <v>134000</v>
      </c>
      <c r="F39" s="105">
        <f>SUM(F29,F34)</f>
        <v>133800</v>
      </c>
      <c r="G39" s="105">
        <f>SUM(G29,G34)</f>
        <v>126315</v>
      </c>
    </row>
    <row r="40" spans="1:7" ht="18" customHeight="1">
      <c r="A40" s="83"/>
      <c r="B40" s="139" t="s">
        <v>162</v>
      </c>
      <c r="C40" s="87"/>
      <c r="D40" s="87"/>
      <c r="E40" s="87"/>
      <c r="F40" s="87"/>
      <c r="G40" s="87"/>
    </row>
    <row r="41" spans="1:7" ht="18" customHeight="1">
      <c r="A41" s="34"/>
      <c r="B41" s="64" t="s">
        <v>163</v>
      </c>
      <c r="C41" s="71"/>
      <c r="D41" s="71"/>
      <c r="E41" s="71"/>
      <c r="F41" s="71"/>
      <c r="G41" s="71"/>
    </row>
    <row r="42" spans="1:7" ht="18" customHeight="1">
      <c r="A42" s="38"/>
      <c r="B42" s="39" t="s">
        <v>164</v>
      </c>
      <c r="C42" s="44"/>
      <c r="D42" s="44"/>
      <c r="E42" s="44"/>
      <c r="F42" s="44"/>
      <c r="G42" s="44"/>
    </row>
    <row r="43" spans="1:7" ht="18" customHeight="1" thickBot="1">
      <c r="A43" s="69"/>
      <c r="B43" s="70" t="s">
        <v>165</v>
      </c>
      <c r="C43" s="61"/>
      <c r="D43" s="61"/>
      <c r="E43" s="61"/>
      <c r="F43" s="61"/>
      <c r="G43" s="61"/>
    </row>
    <row r="44" spans="1:7" ht="18" customHeight="1" thickBot="1">
      <c r="A44" s="108"/>
      <c r="B44" s="103" t="s">
        <v>166</v>
      </c>
      <c r="C44" s="111"/>
      <c r="D44" s="114"/>
      <c r="E44" s="114"/>
      <c r="F44" s="114"/>
      <c r="G44" s="137"/>
    </row>
    <row r="45" spans="1:7" ht="18" customHeight="1">
      <c r="A45" s="83"/>
      <c r="B45" s="139" t="s">
        <v>167</v>
      </c>
      <c r="C45" s="87"/>
      <c r="D45" s="87"/>
      <c r="E45" s="87"/>
      <c r="F45" s="87"/>
      <c r="G45" s="87"/>
    </row>
    <row r="46" spans="1:7" ht="18" customHeight="1">
      <c r="A46" s="34"/>
      <c r="B46" s="64" t="s">
        <v>168</v>
      </c>
      <c r="C46" s="71"/>
      <c r="D46" s="71"/>
      <c r="E46" s="71"/>
      <c r="F46" s="71"/>
      <c r="G46" s="71"/>
    </row>
    <row r="47" spans="1:7" ht="18" customHeight="1">
      <c r="A47" s="43"/>
      <c r="B47" s="39" t="s">
        <v>169</v>
      </c>
      <c r="C47" s="47">
        <f>'[1]EXP (Pro.)'!E20</f>
        <v>0</v>
      </c>
      <c r="D47" s="47">
        <f>'[1]EXP (Pro.)'!F20</f>
        <v>0</v>
      </c>
      <c r="E47" s="47">
        <f>'[1]EXP (Pro.)'!G20</f>
        <v>0</v>
      </c>
      <c r="F47" s="47">
        <f>'[1]EXP (Pro.)'!H20</f>
        <v>0</v>
      </c>
      <c r="G47" s="47">
        <f>'[1]EXP (Pro.)'!I20</f>
        <v>1100000</v>
      </c>
    </row>
    <row r="48" spans="1:7" ht="18" customHeight="1">
      <c r="A48" s="43"/>
      <c r="B48" s="39" t="s">
        <v>170</v>
      </c>
      <c r="C48" s="47">
        <f>'[1]EXP (Pro.)'!E21</f>
        <v>525067.3333333334</v>
      </c>
      <c r="D48" s="47">
        <f>'[1]EXP (Pro.)'!F21</f>
        <v>1575202</v>
      </c>
      <c r="E48" s="47">
        <f>'[1]EXP (Pro.)'!G21</f>
        <v>396400</v>
      </c>
      <c r="F48" s="47">
        <f>'[1]EXP (Pro.)'!H21</f>
        <v>396400</v>
      </c>
      <c r="G48" s="47">
        <f>'[1]EXP (Pro.)'!I21</f>
        <v>1300000</v>
      </c>
    </row>
    <row r="49" spans="1:7" ht="18" customHeight="1">
      <c r="A49" s="43"/>
      <c r="B49" s="39" t="s">
        <v>171</v>
      </c>
      <c r="C49" s="44"/>
      <c r="D49" s="44"/>
      <c r="E49" s="44"/>
      <c r="F49" s="44"/>
      <c r="G49" s="44"/>
    </row>
    <row r="50" spans="1:7" ht="18" customHeight="1">
      <c r="A50" s="43"/>
      <c r="B50" s="39" t="s">
        <v>172</v>
      </c>
      <c r="C50" s="47">
        <f>'[1]EXP (Pro.)'!E22</f>
        <v>32500</v>
      </c>
      <c r="D50" s="47">
        <f>'[1]EXP (Pro.)'!F22</f>
        <v>0</v>
      </c>
      <c r="E50" s="47">
        <f>'[1]EXP (Pro.)'!G22</f>
        <v>0</v>
      </c>
      <c r="F50" s="47">
        <f>'[1]EXP (Pro.)'!H22</f>
        <v>0</v>
      </c>
      <c r="G50" s="47">
        <f>'[1]EXP (Pro.)'!I22</f>
        <v>0</v>
      </c>
    </row>
    <row r="51" spans="1:7" ht="18" customHeight="1">
      <c r="A51" s="43"/>
      <c r="B51" s="39" t="s">
        <v>173</v>
      </c>
      <c r="C51" s="44"/>
      <c r="D51" s="44"/>
      <c r="E51" s="44"/>
      <c r="F51" s="44"/>
      <c r="G51" s="44"/>
    </row>
    <row r="52" spans="1:7" ht="18" customHeight="1" thickBot="1">
      <c r="A52" s="69"/>
      <c r="B52" s="70" t="s">
        <v>174</v>
      </c>
      <c r="C52" s="40">
        <f>'[1]EXP (Pro.)'!E23</f>
        <v>0</v>
      </c>
      <c r="D52" s="40">
        <f>'[1]EXP (Pro.)'!F23</f>
        <v>0</v>
      </c>
      <c r="E52" s="40">
        <f>'[1]EXP (Pro.)'!G23</f>
        <v>0</v>
      </c>
      <c r="F52" s="40">
        <f>'[1]EXP (Pro.)'!H23</f>
        <v>4524014</v>
      </c>
      <c r="G52" s="40">
        <f>'[1]EXP (Pro.)'!I23</f>
        <v>3800000</v>
      </c>
    </row>
    <row r="53" spans="1:7" ht="18" customHeight="1" thickBot="1">
      <c r="A53" s="102"/>
      <c r="B53" s="103" t="s">
        <v>175</v>
      </c>
      <c r="C53" s="104">
        <f>SUM(C47:C52)</f>
        <v>557567.3333333334</v>
      </c>
      <c r="D53" s="105">
        <f>SUM(D47:D52)</f>
        <v>1575202</v>
      </c>
      <c r="E53" s="105">
        <f>SUM(E47:E52)</f>
        <v>396400</v>
      </c>
      <c r="F53" s="105">
        <f>SUM(F47:F52)</f>
        <v>4920414</v>
      </c>
      <c r="G53" s="105">
        <f>SUM(G47:G52)</f>
        <v>6200000</v>
      </c>
    </row>
    <row r="54" spans="1:7" ht="18">
      <c r="A54" s="83"/>
      <c r="B54" s="75" t="s">
        <v>470</v>
      </c>
      <c r="C54" s="84"/>
      <c r="D54" s="82"/>
      <c r="E54" s="82"/>
      <c r="F54" s="82"/>
      <c r="G54" s="82"/>
    </row>
    <row r="55" spans="1:7" ht="18">
      <c r="A55" s="83"/>
      <c r="B55" s="75" t="s">
        <v>176</v>
      </c>
      <c r="C55" s="47">
        <f>'[1]EXP (Pro.)'!E25</f>
        <v>377774</v>
      </c>
      <c r="D55" s="47">
        <f>'[1]EXP (Pro.)'!F25</f>
        <v>394570</v>
      </c>
      <c r="E55" s="47">
        <f>'[1]EXP (Pro.)'!G25</f>
        <v>400000</v>
      </c>
      <c r="F55" s="47">
        <f>'[1]EXP (Pro.)'!H25</f>
        <v>400000</v>
      </c>
      <c r="G55" s="47">
        <f>'[1]EXP (Pro.)'!I25</f>
        <v>400000</v>
      </c>
    </row>
    <row r="56" spans="1:7" ht="19.5" customHeight="1">
      <c r="A56" s="43"/>
      <c r="B56" s="39" t="s">
        <v>170</v>
      </c>
      <c r="C56" s="47">
        <f>'[1]EXP (Pro.)'!E26</f>
        <v>0</v>
      </c>
      <c r="D56" s="47">
        <f>'[1]EXP (Pro.)'!F26</f>
        <v>0</v>
      </c>
      <c r="E56" s="47">
        <f>'[1]EXP (Pro.)'!G26</f>
        <v>0</v>
      </c>
      <c r="F56" s="47">
        <f>'[1]EXP (Pro.)'!H26</f>
        <v>0</v>
      </c>
      <c r="G56" s="47">
        <f>'[1]EXP (Pro.)'!I26</f>
        <v>400000</v>
      </c>
    </row>
    <row r="57" spans="1:7" ht="19.5" customHeight="1">
      <c r="A57" s="43"/>
      <c r="B57" s="39" t="s">
        <v>177</v>
      </c>
      <c r="C57" s="44"/>
      <c r="D57" s="44"/>
      <c r="E57" s="44"/>
      <c r="F57" s="44"/>
      <c r="G57" s="44"/>
    </row>
    <row r="58" spans="1:7" ht="19.5" customHeight="1">
      <c r="A58" s="43"/>
      <c r="B58" s="39" t="s">
        <v>178</v>
      </c>
      <c r="C58" s="44"/>
      <c r="D58" s="44"/>
      <c r="E58" s="44"/>
      <c r="F58" s="44"/>
      <c r="G58" s="44"/>
    </row>
    <row r="59" spans="1:7" ht="19.5" customHeight="1">
      <c r="A59" s="43"/>
      <c r="B59" s="39" t="s">
        <v>179</v>
      </c>
      <c r="C59" s="44"/>
      <c r="D59" s="44"/>
      <c r="E59" s="44"/>
      <c r="F59" s="44"/>
      <c r="G59" s="44"/>
    </row>
    <row r="60" spans="1:7" ht="19.5" customHeight="1" thickBot="1">
      <c r="A60" s="69"/>
      <c r="B60" s="70" t="s">
        <v>180</v>
      </c>
      <c r="C60" s="40">
        <f>'[1]EXP (Pro.)'!E27</f>
        <v>428310.3333333333</v>
      </c>
      <c r="D60" s="40">
        <f>'[1]EXP (Pro.)'!F27</f>
        <v>399013</v>
      </c>
      <c r="E60" s="40">
        <f>'[1]EXP (Pro.)'!G27</f>
        <v>600000</v>
      </c>
      <c r="F60" s="40">
        <f>'[1]EXP (Pro.)'!H27</f>
        <v>600000</v>
      </c>
      <c r="G60" s="40">
        <f>'[1]EXP (Pro.)'!I27</f>
        <v>400000</v>
      </c>
    </row>
    <row r="61" spans="1:7" ht="19.5" customHeight="1" thickBot="1">
      <c r="A61" s="102"/>
      <c r="B61" s="115" t="s">
        <v>105</v>
      </c>
      <c r="C61" s="105">
        <f>SUM(C55:C60)</f>
        <v>806084.3333333333</v>
      </c>
      <c r="D61" s="105">
        <f>SUM(D55:D60)</f>
        <v>793583</v>
      </c>
      <c r="E61" s="105">
        <f>SUM(E55:E60)</f>
        <v>1000000</v>
      </c>
      <c r="F61" s="105">
        <f>SUM(F55:F60)</f>
        <v>1000000</v>
      </c>
      <c r="G61" s="105">
        <f>SUM(G55:G60)</f>
        <v>1200000</v>
      </c>
    </row>
    <row r="62" spans="1:7" ht="19.5" customHeight="1">
      <c r="A62" s="34"/>
      <c r="B62" s="64" t="s">
        <v>181</v>
      </c>
      <c r="C62" s="54">
        <f>'[1]EXP (Pro.)'!E29</f>
        <v>334237.38666666666</v>
      </c>
      <c r="D62" s="54">
        <f>'[1]EXP (Pro.)'!F29</f>
        <v>259705</v>
      </c>
      <c r="E62" s="54">
        <f>'[1]EXP (Pro.)'!G29</f>
        <v>553000</v>
      </c>
      <c r="F62" s="54">
        <f>'[1]EXP (Pro.)'!H29</f>
        <v>552484</v>
      </c>
      <c r="G62" s="54">
        <f>'[1]EXP (Pro.)'!I29</f>
        <v>694452</v>
      </c>
    </row>
    <row r="63" spans="1:7" ht="19.5" customHeight="1">
      <c r="A63" s="43"/>
      <c r="B63" s="39" t="s">
        <v>182</v>
      </c>
      <c r="C63" s="54">
        <f>'[1]EXP (Pro.)'!E30</f>
        <v>16859.666666666668</v>
      </c>
      <c r="D63" s="54">
        <f>'[1]EXP (Pro.)'!F30</f>
        <v>20050</v>
      </c>
      <c r="E63" s="54">
        <f>'[1]EXP (Pro.)'!G30</f>
        <v>20000</v>
      </c>
      <c r="F63" s="54">
        <f>'[1]EXP (Pro.)'!H30</f>
        <v>20000</v>
      </c>
      <c r="G63" s="54">
        <f>'[1]EXP (Pro.)'!I30</f>
        <v>20000</v>
      </c>
    </row>
    <row r="64" spans="1:7" ht="19.5" customHeight="1" thickBot="1">
      <c r="A64" s="69"/>
      <c r="B64" s="70" t="s">
        <v>158</v>
      </c>
      <c r="C64" s="54"/>
      <c r="D64" s="61"/>
      <c r="E64" s="61"/>
      <c r="F64" s="61"/>
      <c r="G64" s="61"/>
    </row>
    <row r="65" spans="1:7" ht="19.5" customHeight="1" thickBot="1">
      <c r="A65" s="102"/>
      <c r="B65" s="115" t="s">
        <v>105</v>
      </c>
      <c r="C65" s="105">
        <f>SUM(C62:C64)</f>
        <v>351097.05333333334</v>
      </c>
      <c r="D65" s="105">
        <f>SUM(D62:D64)</f>
        <v>279755</v>
      </c>
      <c r="E65" s="105">
        <f>SUM(E62:E64)</f>
        <v>573000</v>
      </c>
      <c r="F65" s="105">
        <f>SUM(F62:F64)</f>
        <v>572484</v>
      </c>
      <c r="G65" s="105">
        <f>SUM(G62:G64)</f>
        <v>714452</v>
      </c>
    </row>
    <row r="66" spans="1:7" ht="19.5" customHeight="1" thickBot="1">
      <c r="A66" s="116"/>
      <c r="B66" s="115" t="s">
        <v>183</v>
      </c>
      <c r="C66" s="105">
        <f>SUM(C53,C61,C65)</f>
        <v>1714748.7199999997</v>
      </c>
      <c r="D66" s="105">
        <f>SUM(D53,D61,D65)</f>
        <v>2648540</v>
      </c>
      <c r="E66" s="105">
        <f>SUM(E53,E61,E65)</f>
        <v>1969400</v>
      </c>
      <c r="F66" s="105">
        <f>SUM(F53,F61,F65)</f>
        <v>6492898</v>
      </c>
      <c r="G66" s="105">
        <f>SUM(G53,G61,G65)</f>
        <v>8114452</v>
      </c>
    </row>
    <row r="67" spans="1:7" ht="18">
      <c r="A67" s="83"/>
      <c r="B67" s="139" t="s">
        <v>184</v>
      </c>
      <c r="C67" s="87"/>
      <c r="D67" s="87"/>
      <c r="E67" s="87"/>
      <c r="F67" s="87"/>
      <c r="G67" s="87"/>
    </row>
    <row r="68" spans="1:7" ht="18">
      <c r="A68" s="34"/>
      <c r="B68" s="64" t="s">
        <v>185</v>
      </c>
      <c r="C68" s="71"/>
      <c r="D68" s="71"/>
      <c r="E68" s="71"/>
      <c r="F68" s="71"/>
      <c r="G68" s="71"/>
    </row>
    <row r="69" spans="1:7" ht="19.5" customHeight="1">
      <c r="A69" s="43"/>
      <c r="B69" s="39" t="s">
        <v>186</v>
      </c>
      <c r="C69" s="44"/>
      <c r="D69" s="44"/>
      <c r="E69" s="44"/>
      <c r="F69" s="44"/>
      <c r="G69" s="44"/>
    </row>
    <row r="70" spans="1:7" ht="19.5" customHeight="1">
      <c r="A70" s="43"/>
      <c r="B70" s="39" t="s">
        <v>154</v>
      </c>
      <c r="C70" s="44"/>
      <c r="D70" s="44"/>
      <c r="E70" s="44"/>
      <c r="F70" s="44"/>
      <c r="G70" s="44"/>
    </row>
    <row r="71" spans="1:7" ht="19.5" customHeight="1" thickBot="1">
      <c r="A71" s="69"/>
      <c r="B71" s="70" t="s">
        <v>158</v>
      </c>
      <c r="C71" s="61"/>
      <c r="D71" s="61"/>
      <c r="E71" s="61"/>
      <c r="F71" s="61"/>
      <c r="G71" s="61"/>
    </row>
    <row r="72" spans="1:7" ht="19.5" customHeight="1" thickBot="1">
      <c r="A72" s="102"/>
      <c r="B72" s="115" t="s">
        <v>105</v>
      </c>
      <c r="C72" s="117"/>
      <c r="D72" s="117"/>
      <c r="E72" s="117"/>
      <c r="F72" s="117"/>
      <c r="G72" s="117"/>
    </row>
    <row r="73" spans="1:7" ht="18">
      <c r="A73" s="83"/>
      <c r="B73" s="75" t="s">
        <v>187</v>
      </c>
      <c r="C73" s="87"/>
      <c r="D73" s="112"/>
      <c r="E73" s="112"/>
      <c r="F73" s="112"/>
      <c r="G73" s="112"/>
    </row>
    <row r="74" spans="1:7" ht="18">
      <c r="A74" s="34"/>
      <c r="B74" s="64" t="s">
        <v>160</v>
      </c>
      <c r="C74" s="54">
        <f>'[1]EXP (Pro.)'!E33</f>
        <v>1298011.3733333333</v>
      </c>
      <c r="D74" s="54">
        <f>'[1]EXP (Pro.)'!F33</f>
        <v>1391708</v>
      </c>
      <c r="E74" s="54">
        <f>'[1]EXP (Pro.)'!G33</f>
        <v>1702000</v>
      </c>
      <c r="F74" s="54">
        <f>'[1]EXP (Pro.)'!H33</f>
        <v>1702076</v>
      </c>
      <c r="G74" s="54">
        <f>'[1]EXP (Pro.)'!I33</f>
        <v>1633820</v>
      </c>
    </row>
    <row r="75" spans="1:7" ht="19.5" customHeight="1">
      <c r="A75" s="43"/>
      <c r="B75" s="39" t="s">
        <v>188</v>
      </c>
      <c r="C75" s="54">
        <f>'[1]EXP (Pro.)'!E34</f>
        <v>1691057.8933333333</v>
      </c>
      <c r="D75" s="54">
        <f>'[1]EXP (Pro.)'!F34</f>
        <v>1470460</v>
      </c>
      <c r="E75" s="54">
        <f>'[1]EXP (Pro.)'!G34</f>
        <v>2000000</v>
      </c>
      <c r="F75" s="54">
        <f>'[1]EXP (Pro.)'!H34</f>
        <v>2000000</v>
      </c>
      <c r="G75" s="54">
        <f>'[1]EXP (Pro.)'!I34</f>
        <v>2000000</v>
      </c>
    </row>
    <row r="76" spans="1:7" ht="19.5" customHeight="1" thickBot="1">
      <c r="A76" s="69"/>
      <c r="B76" s="70" t="s">
        <v>158</v>
      </c>
      <c r="C76" s="61"/>
      <c r="D76" s="61"/>
      <c r="E76" s="61"/>
      <c r="F76" s="61"/>
      <c r="G76" s="61"/>
    </row>
    <row r="77" spans="1:7" ht="19.5" customHeight="1" thickBot="1">
      <c r="A77" s="102"/>
      <c r="B77" s="115" t="s">
        <v>105</v>
      </c>
      <c r="C77" s="105">
        <f>SUM(C74:C76)</f>
        <v>2989069.2666666666</v>
      </c>
      <c r="D77" s="105">
        <f>SUM(D74:D76)</f>
        <v>2862168</v>
      </c>
      <c r="E77" s="105">
        <f>SUM(E74:E76)</f>
        <v>3702000</v>
      </c>
      <c r="F77" s="105">
        <f>SUM(F74:F76)</f>
        <v>3702076</v>
      </c>
      <c r="G77" s="105">
        <f>SUM(G74:G76)</f>
        <v>3633820</v>
      </c>
    </row>
    <row r="78" spans="1:7" ht="18">
      <c r="A78" s="83"/>
      <c r="B78" s="75" t="s">
        <v>189</v>
      </c>
      <c r="C78" s="87"/>
      <c r="D78" s="87"/>
      <c r="E78" s="87"/>
      <c r="F78" s="87"/>
      <c r="G78" s="87"/>
    </row>
    <row r="79" spans="1:7" ht="18">
      <c r="A79" s="34"/>
      <c r="B79" s="64" t="s">
        <v>160</v>
      </c>
      <c r="C79" s="71"/>
      <c r="D79" s="71"/>
      <c r="E79" s="71"/>
      <c r="F79" s="71"/>
      <c r="G79" s="71"/>
    </row>
    <row r="80" spans="1:7" ht="19.5" customHeight="1">
      <c r="A80" s="38"/>
      <c r="B80" s="39" t="s">
        <v>154</v>
      </c>
      <c r="C80" s="44"/>
      <c r="D80" s="44"/>
      <c r="E80" s="44"/>
      <c r="F80" s="44"/>
      <c r="G80" s="44"/>
    </row>
    <row r="81" spans="1:7" ht="19.5" customHeight="1" thickBot="1">
      <c r="A81" s="69"/>
      <c r="B81" s="70" t="s">
        <v>158</v>
      </c>
      <c r="C81" s="61"/>
      <c r="D81" s="61"/>
      <c r="E81" s="61"/>
      <c r="F81" s="61"/>
      <c r="G81" s="61"/>
    </row>
    <row r="82" spans="1:7" ht="19.5" customHeight="1" thickBot="1">
      <c r="A82" s="102"/>
      <c r="B82" s="115" t="s">
        <v>105</v>
      </c>
      <c r="C82" s="117"/>
      <c r="D82" s="117"/>
      <c r="E82" s="117"/>
      <c r="F82" s="117"/>
      <c r="G82" s="117"/>
    </row>
    <row r="83" spans="1:7" ht="18">
      <c r="A83" s="83"/>
      <c r="B83" s="75" t="s">
        <v>190</v>
      </c>
      <c r="C83" s="87"/>
      <c r="D83" s="112"/>
      <c r="E83" s="112"/>
      <c r="F83" s="112"/>
      <c r="G83" s="112"/>
    </row>
    <row r="84" spans="1:7" ht="18">
      <c r="A84" s="34"/>
      <c r="B84" s="64" t="s">
        <v>160</v>
      </c>
      <c r="C84" s="54">
        <f>'[1]EXP (Pro.)'!E36</f>
        <v>142021.5</v>
      </c>
      <c r="D84" s="54">
        <f>'[1]EXP (Pro.)'!F36</f>
        <v>160398</v>
      </c>
      <c r="E84" s="54">
        <f>'[1]EXP (Pro.)'!G36</f>
        <v>161000</v>
      </c>
      <c r="F84" s="54">
        <f>'[1]EXP (Pro.)'!H36</f>
        <v>160530</v>
      </c>
      <c r="G84" s="54">
        <f>'[1]EXP (Pro.)'!I36</f>
        <v>164364</v>
      </c>
    </row>
    <row r="85" spans="1:7" ht="19.5" customHeight="1">
      <c r="A85" s="43"/>
      <c r="B85" s="39" t="s">
        <v>154</v>
      </c>
      <c r="C85" s="54">
        <f>'[1]EXP (Pro.)'!E37</f>
        <v>8172.333333333333</v>
      </c>
      <c r="D85" s="54">
        <f>'[1]EXP (Pro.)'!F37</f>
        <v>2250</v>
      </c>
      <c r="E85" s="54">
        <f>'[1]EXP (Pro.)'!G37</f>
        <v>10000</v>
      </c>
      <c r="F85" s="54">
        <f>'[1]EXP (Pro.)'!H37</f>
        <v>10000</v>
      </c>
      <c r="G85" s="54">
        <f>'[1]EXP (Pro.)'!I37</f>
        <v>10000</v>
      </c>
    </row>
    <row r="86" spans="1:7" ht="19.5" customHeight="1" thickBot="1">
      <c r="A86" s="69"/>
      <c r="B86" s="70" t="s">
        <v>155</v>
      </c>
      <c r="C86" s="61"/>
      <c r="D86" s="61"/>
      <c r="E86" s="61"/>
      <c r="F86" s="61"/>
      <c r="G86" s="61"/>
    </row>
    <row r="87" spans="1:7" ht="19.5" customHeight="1" thickBot="1">
      <c r="A87" s="102"/>
      <c r="B87" s="115" t="s">
        <v>175</v>
      </c>
      <c r="C87" s="105">
        <f>SUM(C84:C86)</f>
        <v>150193.83333333334</v>
      </c>
      <c r="D87" s="105">
        <f>SUM(D84:D86)</f>
        <v>162648</v>
      </c>
      <c r="E87" s="105">
        <f>SUM(E84:E86)</f>
        <v>171000</v>
      </c>
      <c r="F87" s="105">
        <f>SUM(F84:F86)</f>
        <v>170530</v>
      </c>
      <c r="G87" s="105">
        <f>SUM(G84:G86)</f>
        <v>174364</v>
      </c>
    </row>
    <row r="88" spans="1:7" ht="18">
      <c r="A88" s="83"/>
      <c r="B88" s="75" t="s">
        <v>194</v>
      </c>
      <c r="C88" s="87"/>
      <c r="D88" s="112"/>
      <c r="E88" s="112"/>
      <c r="F88" s="112"/>
      <c r="G88" s="112"/>
    </row>
    <row r="89" spans="1:7" ht="18">
      <c r="A89" s="34"/>
      <c r="B89" s="64" t="s">
        <v>160</v>
      </c>
      <c r="C89" s="54">
        <f>'[1]EXP (Pro.)'!E39</f>
        <v>140113.09333333335</v>
      </c>
      <c r="D89" s="54">
        <f>'[1]EXP (Pro.)'!F39</f>
        <v>159530</v>
      </c>
      <c r="E89" s="54">
        <f>'[1]EXP (Pro.)'!G39</f>
        <v>161000</v>
      </c>
      <c r="F89" s="54">
        <f>'[1]EXP (Pro.)'!H39</f>
        <v>160770</v>
      </c>
      <c r="G89" s="54">
        <f>'[1]EXP (Pro.)'!I39</f>
        <v>167964</v>
      </c>
    </row>
    <row r="90" spans="1:7" ht="19.5" customHeight="1">
      <c r="A90" s="34"/>
      <c r="B90" s="64" t="s">
        <v>235</v>
      </c>
      <c r="C90" s="54">
        <f>'[1]EXP (Pro.)'!E40</f>
        <v>6406.666666666667</v>
      </c>
      <c r="D90" s="54">
        <f>'[1]EXP (Pro.)'!F40</f>
        <v>4934</v>
      </c>
      <c r="E90" s="54">
        <f>'[1]EXP (Pro.)'!G40</f>
        <v>2000</v>
      </c>
      <c r="F90" s="54">
        <f>'[1]EXP (Pro.)'!H40</f>
        <v>3000</v>
      </c>
      <c r="G90" s="54">
        <f>'[1]EXP (Pro.)'!I40</f>
        <v>3000</v>
      </c>
    </row>
    <row r="91" spans="1:7" ht="19.5" customHeight="1" thickBot="1">
      <c r="A91" s="83"/>
      <c r="B91" s="75" t="s">
        <v>195</v>
      </c>
      <c r="C91" s="87"/>
      <c r="D91" s="87"/>
      <c r="E91" s="87"/>
      <c r="F91" s="87"/>
      <c r="G91" s="87"/>
    </row>
    <row r="92" spans="1:7" ht="19.5" customHeight="1" thickBot="1">
      <c r="A92" s="102"/>
      <c r="B92" s="115" t="s">
        <v>175</v>
      </c>
      <c r="C92" s="105">
        <f>SUM(C89:C91)</f>
        <v>146519.76</v>
      </c>
      <c r="D92" s="105">
        <f>SUM(D89:D91)</f>
        <v>164464</v>
      </c>
      <c r="E92" s="105">
        <f>SUM(E89:E91)</f>
        <v>163000</v>
      </c>
      <c r="F92" s="105">
        <f>SUM(F89:F91)</f>
        <v>163770</v>
      </c>
      <c r="G92" s="105">
        <f>SUM(G89:G91)</f>
        <v>170964</v>
      </c>
    </row>
    <row r="93" spans="1:7" ht="18">
      <c r="A93" s="83"/>
      <c r="B93" s="75" t="s">
        <v>196</v>
      </c>
      <c r="C93" s="87"/>
      <c r="D93" s="87"/>
      <c r="E93" s="87"/>
      <c r="F93" s="87"/>
      <c r="G93" s="87"/>
    </row>
    <row r="94" spans="1:7" ht="18">
      <c r="A94" s="83"/>
      <c r="B94" s="75" t="s">
        <v>197</v>
      </c>
      <c r="C94" s="87"/>
      <c r="D94" s="87"/>
      <c r="E94" s="87"/>
      <c r="F94" s="87"/>
      <c r="G94" s="87"/>
    </row>
    <row r="95" spans="1:7" ht="18">
      <c r="A95" s="34"/>
      <c r="B95" s="64" t="s">
        <v>160</v>
      </c>
      <c r="C95" s="54">
        <f>'[1]EXP (Pro.)'!E42</f>
        <v>1454732.1333333335</v>
      </c>
      <c r="D95" s="54">
        <f>'[1]EXP (Pro.)'!F42</f>
        <v>1548101</v>
      </c>
      <c r="E95" s="54">
        <f>'[1]EXP (Pro.)'!G42</f>
        <v>1621000</v>
      </c>
      <c r="F95" s="54">
        <f>'[1]EXP (Pro.)'!H42</f>
        <v>1620753</v>
      </c>
      <c r="G95" s="54">
        <f>'[1]EXP (Pro.)'!I42</f>
        <v>1670550</v>
      </c>
    </row>
    <row r="96" spans="1:7" ht="19.5" customHeight="1">
      <c r="A96" s="34"/>
      <c r="B96" s="64" t="s">
        <v>198</v>
      </c>
      <c r="C96" s="54">
        <f>'[1]EXP (Pro.)'!E43</f>
        <v>73504.66666666667</v>
      </c>
      <c r="D96" s="54">
        <f>'[1]EXP (Pro.)'!F43</f>
        <v>64612</v>
      </c>
      <c r="E96" s="54">
        <f>'[1]EXP (Pro.)'!G43</f>
        <v>80000</v>
      </c>
      <c r="F96" s="54">
        <f>'[1]EXP (Pro.)'!H43</f>
        <v>80000</v>
      </c>
      <c r="G96" s="54">
        <f>'[1]EXP (Pro.)'!I43</f>
        <v>100000</v>
      </c>
    </row>
    <row r="97" spans="1:7" ht="19.5" customHeight="1" thickBot="1">
      <c r="A97" s="69"/>
      <c r="B97" s="119" t="s">
        <v>195</v>
      </c>
      <c r="C97" s="61"/>
      <c r="D97" s="61"/>
      <c r="E97" s="61"/>
      <c r="F97" s="61"/>
      <c r="G97" s="61"/>
    </row>
    <row r="98" spans="1:7" ht="19.5" customHeight="1" thickBot="1">
      <c r="A98" s="102"/>
      <c r="B98" s="115" t="s">
        <v>105</v>
      </c>
      <c r="C98" s="105">
        <f>SUM(C95:C97)</f>
        <v>1528236.8000000003</v>
      </c>
      <c r="D98" s="105">
        <f>SUM(D95:D97)</f>
        <v>1612713</v>
      </c>
      <c r="E98" s="105">
        <f>SUM(E95:E97)</f>
        <v>1701000</v>
      </c>
      <c r="F98" s="105">
        <f>SUM(F95:F97)</f>
        <v>1700753</v>
      </c>
      <c r="G98" s="105">
        <f>SUM(G95:G97)</f>
        <v>1770550</v>
      </c>
    </row>
    <row r="99" spans="1:7" ht="19.5" customHeight="1">
      <c r="A99" s="83"/>
      <c r="B99" s="75" t="s">
        <v>191</v>
      </c>
      <c r="C99" s="87"/>
      <c r="D99" s="87"/>
      <c r="E99" s="87"/>
      <c r="F99" s="87"/>
      <c r="G99" s="88"/>
    </row>
    <row r="100" spans="1:7" ht="19.5" customHeight="1">
      <c r="A100" s="43"/>
      <c r="B100" s="39" t="s">
        <v>186</v>
      </c>
      <c r="C100" s="47">
        <f>'[1]EXP (Pro.)'!E45</f>
        <v>117819.64333333333</v>
      </c>
      <c r="D100" s="47">
        <f>'[1]EXP (Pro.)'!F45</f>
        <v>125782</v>
      </c>
      <c r="E100" s="47">
        <f>'[1]EXP (Pro.)'!G45</f>
        <v>136000</v>
      </c>
      <c r="F100" s="47">
        <f>'[1]EXP (Pro.)'!H45</f>
        <v>135684</v>
      </c>
      <c r="G100" s="47">
        <f>'[1]EXP (Pro.)'!I45</f>
        <v>149481</v>
      </c>
    </row>
    <row r="101" spans="1:7" ht="19.5" customHeight="1">
      <c r="A101" s="43"/>
      <c r="B101" s="39" t="s">
        <v>192</v>
      </c>
      <c r="C101" s="47">
        <f>'[1]EXP (Pro.)'!E46</f>
        <v>11164</v>
      </c>
      <c r="D101" s="47">
        <f>'[1]EXP (Pro.)'!F46</f>
        <v>9050</v>
      </c>
      <c r="E101" s="47">
        <f>'[1]EXP (Pro.)'!G46</f>
        <v>10000</v>
      </c>
      <c r="F101" s="47">
        <f>'[1]EXP (Pro.)'!H46</f>
        <v>10000</v>
      </c>
      <c r="G101" s="47">
        <f>'[1]EXP (Pro.)'!I46</f>
        <v>10000</v>
      </c>
    </row>
    <row r="102" spans="1:7" ht="19.5" customHeight="1" thickBot="1">
      <c r="A102" s="69"/>
      <c r="B102" s="70" t="s">
        <v>193</v>
      </c>
      <c r="C102" s="61"/>
      <c r="D102" s="61"/>
      <c r="E102" s="61"/>
      <c r="F102" s="61"/>
      <c r="G102" s="62"/>
    </row>
    <row r="103" spans="1:7" ht="19.5" customHeight="1" thickBot="1">
      <c r="A103" s="102"/>
      <c r="B103" s="115" t="s">
        <v>105</v>
      </c>
      <c r="C103" s="105">
        <f>SUM(C100:C102)</f>
        <v>128983.64333333333</v>
      </c>
      <c r="D103" s="105">
        <f>SUM(D100:D102)</f>
        <v>134832</v>
      </c>
      <c r="E103" s="105">
        <f>SUM(E100:E102)</f>
        <v>146000</v>
      </c>
      <c r="F103" s="105">
        <f>SUM(F100:F102)</f>
        <v>145684</v>
      </c>
      <c r="G103" s="106">
        <f>SUM(G100:G102)</f>
        <v>159481</v>
      </c>
    </row>
    <row r="104" spans="1:7" ht="12.75" customHeight="1">
      <c r="A104" s="83"/>
      <c r="B104" s="75" t="s">
        <v>199</v>
      </c>
      <c r="C104" s="87"/>
      <c r="D104" s="87"/>
      <c r="E104" s="87"/>
      <c r="F104" s="87"/>
      <c r="G104" s="88"/>
    </row>
    <row r="105" spans="1:7" ht="12.75" customHeight="1">
      <c r="A105" s="34"/>
      <c r="B105" s="64" t="s">
        <v>200</v>
      </c>
      <c r="C105" s="71"/>
      <c r="D105" s="71"/>
      <c r="E105" s="71"/>
      <c r="F105" s="71"/>
      <c r="G105" s="66"/>
    </row>
    <row r="106" spans="1:7" ht="19.5" customHeight="1">
      <c r="A106" s="43"/>
      <c r="B106" s="120" t="s">
        <v>160</v>
      </c>
      <c r="C106" s="44"/>
      <c r="D106" s="44"/>
      <c r="E106" s="44"/>
      <c r="F106" s="44"/>
      <c r="G106" s="45"/>
    </row>
    <row r="107" spans="1:7" ht="19.5" customHeight="1">
      <c r="A107" s="43"/>
      <c r="B107" s="39" t="s">
        <v>182</v>
      </c>
      <c r="C107" s="44"/>
      <c r="D107" s="44"/>
      <c r="E107" s="44"/>
      <c r="F107" s="44"/>
      <c r="G107" s="45"/>
    </row>
    <row r="108" spans="1:7" ht="19.5" customHeight="1" thickBot="1">
      <c r="A108" s="69"/>
      <c r="B108" s="70" t="s">
        <v>195</v>
      </c>
      <c r="C108" s="61"/>
      <c r="D108" s="61"/>
      <c r="E108" s="61"/>
      <c r="F108" s="61"/>
      <c r="G108" s="62"/>
    </row>
    <row r="109" spans="1:7" ht="19.5" customHeight="1" thickBot="1">
      <c r="A109" s="102"/>
      <c r="B109" s="115" t="s">
        <v>201</v>
      </c>
      <c r="C109" s="117"/>
      <c r="D109" s="117"/>
      <c r="E109" s="117"/>
      <c r="F109" s="117"/>
      <c r="G109" s="118"/>
    </row>
    <row r="110" spans="1:7" ht="19.5" customHeight="1" thickBot="1">
      <c r="A110" s="108"/>
      <c r="B110" s="115" t="s">
        <v>202</v>
      </c>
      <c r="C110" s="105">
        <f>SUM(C72,C77,C82,C87,C92,C98,C103,C109)</f>
        <v>4943003.303333334</v>
      </c>
      <c r="D110" s="105">
        <f>SUM(D72,D77,D82,D87,D92,D98,D103,D109)</f>
        <v>4936825</v>
      </c>
      <c r="E110" s="105">
        <f>SUM(E72,E77,E82,E87,E92,E98,E103,E109)</f>
        <v>5883000</v>
      </c>
      <c r="F110" s="105">
        <f>SUM(F72,F77,F82,F87,F92,F98,F103,F109)</f>
        <v>5882813</v>
      </c>
      <c r="G110" s="106">
        <f>SUM(G72,G77,G82,G87,G92,G98,G103,G109)</f>
        <v>5909179</v>
      </c>
    </row>
    <row r="111" spans="1:7" ht="18">
      <c r="A111" s="83"/>
      <c r="B111" s="140" t="s">
        <v>203</v>
      </c>
      <c r="C111" s="87"/>
      <c r="D111" s="87"/>
      <c r="E111" s="87"/>
      <c r="F111" s="87"/>
      <c r="G111" s="88"/>
    </row>
    <row r="112" spans="1:7" ht="18">
      <c r="A112" s="83"/>
      <c r="B112" s="75" t="s">
        <v>204</v>
      </c>
      <c r="C112" s="87"/>
      <c r="D112" s="87"/>
      <c r="E112" s="87"/>
      <c r="F112" s="87"/>
      <c r="G112" s="88"/>
    </row>
    <row r="113" spans="1:7" ht="18">
      <c r="A113" s="34"/>
      <c r="B113" s="64" t="s">
        <v>160</v>
      </c>
      <c r="C113" s="54">
        <f>'[1]EXP (Pro.)'!E49</f>
        <v>186071.83333333334</v>
      </c>
      <c r="D113" s="54">
        <f>'[1]EXP (Pro.)'!F49</f>
        <v>213547</v>
      </c>
      <c r="E113" s="54">
        <f>'[1]EXP (Pro.)'!G49</f>
        <v>595000</v>
      </c>
      <c r="F113" s="54">
        <f>'[1]EXP (Pro.)'!H49</f>
        <v>207570</v>
      </c>
      <c r="G113" s="54">
        <f>'[1]EXP (Pro.)'!I49</f>
        <v>599864</v>
      </c>
    </row>
    <row r="114" spans="1:7" ht="19.5" customHeight="1">
      <c r="A114" s="43"/>
      <c r="B114" s="39" t="s">
        <v>182</v>
      </c>
      <c r="C114" s="54">
        <f>'[1]EXP (Pro.)'!E50</f>
        <v>87643</v>
      </c>
      <c r="D114" s="54">
        <f>'[1]EXP (Pro.)'!F50</f>
        <v>102204</v>
      </c>
      <c r="E114" s="54">
        <f>'[1]EXP (Pro.)'!G50</f>
        <v>100000</v>
      </c>
      <c r="F114" s="54">
        <f>'[1]EXP (Pro.)'!H50</f>
        <v>100000</v>
      </c>
      <c r="G114" s="54">
        <f>'[1]EXP (Pro.)'!I50</f>
        <v>105000</v>
      </c>
    </row>
    <row r="115" spans="1:7" ht="19.5" customHeight="1">
      <c r="A115" s="43"/>
      <c r="B115" s="39" t="s">
        <v>205</v>
      </c>
      <c r="C115" s="54">
        <f>'[1]EXP (Pro.)'!E51</f>
        <v>0</v>
      </c>
      <c r="D115" s="54">
        <f>'[1]EXP (Pro.)'!F51</f>
        <v>0</v>
      </c>
      <c r="E115" s="54">
        <f>'[1]EXP (Pro.)'!G51</f>
        <v>0</v>
      </c>
      <c r="F115" s="54">
        <f>'[1]EXP (Pro.)'!H51</f>
        <v>0</v>
      </c>
      <c r="G115" s="54">
        <f>'[1]EXP (Pro.)'!I51</f>
        <v>0</v>
      </c>
    </row>
    <row r="116" spans="1:7" ht="19.5" customHeight="1">
      <c r="A116" s="43"/>
      <c r="B116" s="39" t="s">
        <v>206</v>
      </c>
      <c r="C116" s="54">
        <f>'[1]EXP (Pro.)'!E52</f>
        <v>49208.666666666664</v>
      </c>
      <c r="D116" s="54">
        <f>'[1]EXP (Pro.)'!F52</f>
        <v>48955</v>
      </c>
      <c r="E116" s="54">
        <f>'[1]EXP (Pro.)'!G52</f>
        <v>50000</v>
      </c>
      <c r="F116" s="54">
        <f>'[1]EXP (Pro.)'!H52</f>
        <v>50000</v>
      </c>
      <c r="G116" s="54">
        <f>'[1]EXP (Pro.)'!I52</f>
        <v>25000</v>
      </c>
    </row>
    <row r="117" spans="1:7" ht="19.5" customHeight="1" thickBot="1">
      <c r="A117" s="69"/>
      <c r="B117" s="119" t="s">
        <v>207</v>
      </c>
      <c r="C117" s="61"/>
      <c r="D117" s="61"/>
      <c r="E117" s="61"/>
      <c r="F117" s="61"/>
      <c r="G117" s="62"/>
    </row>
    <row r="118" spans="1:7" ht="19.5" customHeight="1" thickBot="1">
      <c r="A118" s="102"/>
      <c r="B118" s="115" t="s">
        <v>105</v>
      </c>
      <c r="C118" s="105">
        <f>SUM(C113:C117)</f>
        <v>322923.50000000006</v>
      </c>
      <c r="D118" s="105">
        <f>SUM(D113:D117)</f>
        <v>364706</v>
      </c>
      <c r="E118" s="105">
        <f>SUM(E113:E117)</f>
        <v>745000</v>
      </c>
      <c r="F118" s="105">
        <f>SUM(F113:F117)</f>
        <v>357570</v>
      </c>
      <c r="G118" s="106">
        <f>SUM(G113:G117)</f>
        <v>729864</v>
      </c>
    </row>
    <row r="119" spans="1:7" ht="18">
      <c r="A119" s="83"/>
      <c r="B119" s="122" t="s">
        <v>208</v>
      </c>
      <c r="C119" s="112"/>
      <c r="D119" s="112"/>
      <c r="E119" s="112"/>
      <c r="F119" s="112"/>
      <c r="G119" s="113"/>
    </row>
    <row r="120" spans="1:7" ht="18">
      <c r="A120" s="34"/>
      <c r="B120" s="64" t="s">
        <v>153</v>
      </c>
      <c r="C120" s="71"/>
      <c r="D120" s="71"/>
      <c r="E120" s="71"/>
      <c r="F120" s="71"/>
      <c r="G120" s="66"/>
    </row>
    <row r="121" spans="1:7" ht="19.5" customHeight="1">
      <c r="A121" s="43"/>
      <c r="B121" s="39" t="s">
        <v>182</v>
      </c>
      <c r="C121" s="44"/>
      <c r="D121" s="44"/>
      <c r="E121" s="44"/>
      <c r="F121" s="44"/>
      <c r="G121" s="45"/>
    </row>
    <row r="122" spans="1:7" ht="19.5" customHeight="1" thickBot="1">
      <c r="A122" s="69"/>
      <c r="B122" s="119" t="s">
        <v>209</v>
      </c>
      <c r="C122" s="61"/>
      <c r="D122" s="61"/>
      <c r="E122" s="61"/>
      <c r="F122" s="61"/>
      <c r="G122" s="62"/>
    </row>
    <row r="123" spans="1:7" ht="19.5" customHeight="1" thickBot="1">
      <c r="A123" s="102"/>
      <c r="B123" s="115" t="s">
        <v>201</v>
      </c>
      <c r="C123" s="105"/>
      <c r="D123" s="117"/>
      <c r="E123" s="117"/>
      <c r="F123" s="117"/>
      <c r="G123" s="118"/>
    </row>
    <row r="124" spans="1:7" ht="18">
      <c r="A124" s="83"/>
      <c r="B124" s="75" t="s">
        <v>210</v>
      </c>
      <c r="C124" s="87"/>
      <c r="D124" s="87"/>
      <c r="E124" s="87"/>
      <c r="F124" s="87"/>
      <c r="G124" s="88"/>
    </row>
    <row r="125" spans="1:7" ht="18">
      <c r="A125" s="86"/>
      <c r="B125" s="64" t="s">
        <v>153</v>
      </c>
      <c r="C125" s="71"/>
      <c r="D125" s="71"/>
      <c r="E125" s="71"/>
      <c r="F125" s="71"/>
      <c r="G125" s="66"/>
    </row>
    <row r="126" spans="1:7" ht="19.5" customHeight="1">
      <c r="A126" s="43"/>
      <c r="B126" s="39" t="s">
        <v>182</v>
      </c>
      <c r="C126" s="47">
        <f>'[1]EXP (Pro.)'!E54</f>
        <v>16587.666666666668</v>
      </c>
      <c r="D126" s="47">
        <f>'[1]EXP (Pro.)'!F54</f>
        <v>9700</v>
      </c>
      <c r="E126" s="47">
        <f>'[1]EXP (Pro.)'!G54</f>
        <v>25000</v>
      </c>
      <c r="F126" s="47">
        <f>'[1]EXP (Pro.)'!H54</f>
        <v>25000</v>
      </c>
      <c r="G126" s="47">
        <f>'[1]EXP (Pro.)'!I54</f>
        <v>25000</v>
      </c>
    </row>
    <row r="127" spans="1:7" ht="19.5" customHeight="1" thickBot="1">
      <c r="A127" s="69"/>
      <c r="B127" s="119" t="s">
        <v>195</v>
      </c>
      <c r="C127" s="61"/>
      <c r="D127" s="61"/>
      <c r="E127" s="61"/>
      <c r="F127" s="61"/>
      <c r="G127" s="62"/>
    </row>
    <row r="128" spans="1:7" ht="19.5" customHeight="1" thickBot="1">
      <c r="A128" s="102"/>
      <c r="B128" s="115" t="s">
        <v>201</v>
      </c>
      <c r="C128" s="105">
        <f>SUM(C125:C127)</f>
        <v>16587.666666666668</v>
      </c>
      <c r="D128" s="105">
        <f>SUM(D125:D127)</f>
        <v>9700</v>
      </c>
      <c r="E128" s="105">
        <f>SUM(E125:E127)</f>
        <v>25000</v>
      </c>
      <c r="F128" s="105">
        <f>SUM(F125:F127)</f>
        <v>25000</v>
      </c>
      <c r="G128" s="106">
        <f>SUM(G125:G127)</f>
        <v>25000</v>
      </c>
    </row>
    <row r="129" spans="1:7" ht="18">
      <c r="A129" s="83"/>
      <c r="B129" s="75" t="s">
        <v>211</v>
      </c>
      <c r="C129" s="87"/>
      <c r="D129" s="87"/>
      <c r="E129" s="87"/>
      <c r="F129" s="87"/>
      <c r="G129" s="88"/>
    </row>
    <row r="130" spans="1:7" ht="18">
      <c r="A130" s="83"/>
      <c r="B130" s="75" t="s">
        <v>212</v>
      </c>
      <c r="C130" s="87"/>
      <c r="D130" s="87"/>
      <c r="E130" s="87"/>
      <c r="F130" s="87"/>
      <c r="G130" s="88"/>
    </row>
    <row r="131" spans="1:7" ht="18">
      <c r="A131" s="34"/>
      <c r="B131" s="64" t="s">
        <v>153</v>
      </c>
      <c r="C131" s="54">
        <f>'[1]EXP (Pro.)'!E55</f>
        <v>1143422.1466666667</v>
      </c>
      <c r="D131" s="54">
        <f>'[1]EXP (Pro.)'!F55</f>
        <v>1153880</v>
      </c>
      <c r="E131" s="54">
        <f>'[1]EXP (Pro.)'!G55</f>
        <v>1888000</v>
      </c>
      <c r="F131" s="54">
        <f>'[1]EXP (Pro.)'!H55</f>
        <v>1470402</v>
      </c>
      <c r="G131" s="54">
        <f>'[1]EXP (Pro.)'!I55</f>
        <v>2004226</v>
      </c>
    </row>
    <row r="132" spans="1:7" ht="18.75" customHeight="1">
      <c r="A132" s="43"/>
      <c r="B132" s="39" t="s">
        <v>182</v>
      </c>
      <c r="C132" s="54">
        <f>'[1]EXP (Pro.)'!E56</f>
        <v>6789.333333333333</v>
      </c>
      <c r="D132" s="54">
        <f>'[1]EXP (Pro.)'!F56</f>
        <v>0</v>
      </c>
      <c r="E132" s="54">
        <f>'[1]EXP (Pro.)'!G56</f>
        <v>40000</v>
      </c>
      <c r="F132" s="54">
        <f>'[1]EXP (Pro.)'!H56</f>
        <v>40000</v>
      </c>
      <c r="G132" s="54">
        <f>'[1]EXP (Pro.)'!I56</f>
        <v>65000</v>
      </c>
    </row>
    <row r="133" spans="1:7" ht="18.75" customHeight="1" thickBot="1">
      <c r="A133" s="69"/>
      <c r="B133" s="70" t="s">
        <v>195</v>
      </c>
      <c r="C133" s="61"/>
      <c r="D133" s="61"/>
      <c r="E133" s="61"/>
      <c r="F133" s="61"/>
      <c r="G133" s="62"/>
    </row>
    <row r="134" spans="1:7" ht="18.75" customHeight="1" thickBot="1">
      <c r="A134" s="102"/>
      <c r="B134" s="115" t="s">
        <v>201</v>
      </c>
      <c r="C134" s="105">
        <f>SUM(C131:C133)</f>
        <v>1150211.48</v>
      </c>
      <c r="D134" s="105">
        <f>SUM(D131:D133)</f>
        <v>1153880</v>
      </c>
      <c r="E134" s="105">
        <f>SUM(E131:E133)</f>
        <v>1928000</v>
      </c>
      <c r="F134" s="105">
        <f>SUM(F131:F133)</f>
        <v>1510402</v>
      </c>
      <c r="G134" s="106">
        <f>SUM(G131:G133)</f>
        <v>2069226</v>
      </c>
    </row>
    <row r="135" spans="1:7" ht="18.75" customHeight="1">
      <c r="A135" s="83"/>
      <c r="B135" s="75" t="s">
        <v>213</v>
      </c>
      <c r="C135" s="87"/>
      <c r="D135" s="87"/>
      <c r="E135" s="87"/>
      <c r="F135" s="87"/>
      <c r="G135" s="88"/>
    </row>
    <row r="136" spans="1:7" ht="18.75" customHeight="1">
      <c r="A136" s="34"/>
      <c r="B136" s="64" t="s">
        <v>153</v>
      </c>
      <c r="C136" s="54">
        <f>'[1]EXP (Pro.)'!E58</f>
        <v>244722.80999999997</v>
      </c>
      <c r="D136" s="54">
        <f>'[1]EXP (Pro.)'!F58</f>
        <v>313012</v>
      </c>
      <c r="E136" s="54">
        <f>'[1]EXP (Pro.)'!G58</f>
        <v>227000</v>
      </c>
      <c r="F136" s="54">
        <f>'[1]EXP (Pro.)'!H58</f>
        <v>106308</v>
      </c>
      <c r="G136" s="54">
        <f>'[1]EXP (Pro.)'!I58</f>
        <v>236894</v>
      </c>
    </row>
    <row r="137" spans="1:7" ht="18.75" customHeight="1">
      <c r="A137" s="43"/>
      <c r="B137" s="39" t="s">
        <v>182</v>
      </c>
      <c r="C137" s="54">
        <f>'[1]EXP (Pro.)'!E59</f>
        <v>37886.666666666664</v>
      </c>
      <c r="D137" s="54">
        <f>'[1]EXP (Pro.)'!F59</f>
        <v>36812</v>
      </c>
      <c r="E137" s="54">
        <f>'[1]EXP (Pro.)'!G59</f>
        <v>40000</v>
      </c>
      <c r="F137" s="54">
        <f>'[1]EXP (Pro.)'!H59</f>
        <v>40000</v>
      </c>
      <c r="G137" s="54">
        <f>'[1]EXP (Pro.)'!I59</f>
        <v>40000</v>
      </c>
    </row>
    <row r="138" spans="1:7" ht="18.75" customHeight="1" thickBot="1">
      <c r="A138" s="69"/>
      <c r="B138" s="70" t="s">
        <v>195</v>
      </c>
      <c r="C138" s="61"/>
      <c r="D138" s="61"/>
      <c r="E138" s="61"/>
      <c r="F138" s="61"/>
      <c r="G138" s="62"/>
    </row>
    <row r="139" spans="1:7" ht="18.75" customHeight="1" thickBot="1">
      <c r="A139" s="102"/>
      <c r="B139" s="115" t="s">
        <v>201</v>
      </c>
      <c r="C139" s="105">
        <f>SUM(C136:C138)</f>
        <v>282609.4766666666</v>
      </c>
      <c r="D139" s="105">
        <f>SUM(D136:D138)</f>
        <v>349824</v>
      </c>
      <c r="E139" s="105">
        <f>SUM(E136:E138)</f>
        <v>267000</v>
      </c>
      <c r="F139" s="105">
        <f>SUM(F136:F138)</f>
        <v>146308</v>
      </c>
      <c r="G139" s="106">
        <f>SUM(G136:G138)</f>
        <v>276894</v>
      </c>
    </row>
    <row r="140" spans="1:7" ht="18.75" customHeight="1">
      <c r="A140" s="83"/>
      <c r="B140" s="75" t="s">
        <v>214</v>
      </c>
      <c r="C140" s="87"/>
      <c r="D140" s="87"/>
      <c r="E140" s="87"/>
      <c r="F140" s="87"/>
      <c r="G140" s="88"/>
    </row>
    <row r="141" spans="1:7" ht="18.75" customHeight="1">
      <c r="A141" s="34"/>
      <c r="B141" s="64" t="s">
        <v>153</v>
      </c>
      <c r="C141" s="71"/>
      <c r="D141" s="71"/>
      <c r="E141" s="71"/>
      <c r="F141" s="71"/>
      <c r="G141" s="66"/>
    </row>
    <row r="142" spans="1:7" ht="18.75" customHeight="1">
      <c r="A142" s="43"/>
      <c r="B142" s="39" t="s">
        <v>182</v>
      </c>
      <c r="C142" s="44"/>
      <c r="D142" s="44"/>
      <c r="E142" s="44"/>
      <c r="F142" s="44"/>
      <c r="G142" s="45"/>
    </row>
    <row r="143" spans="1:7" ht="18.75" customHeight="1" thickBot="1">
      <c r="A143" s="69"/>
      <c r="B143" s="70" t="s">
        <v>195</v>
      </c>
      <c r="C143" s="61"/>
      <c r="D143" s="61"/>
      <c r="E143" s="61"/>
      <c r="F143" s="61"/>
      <c r="G143" s="62"/>
    </row>
    <row r="144" spans="1:7" ht="18.75" customHeight="1" thickBot="1">
      <c r="A144" s="102"/>
      <c r="B144" s="115" t="s">
        <v>201</v>
      </c>
      <c r="C144" s="117"/>
      <c r="D144" s="117"/>
      <c r="E144" s="117"/>
      <c r="F144" s="117"/>
      <c r="G144" s="118"/>
    </row>
    <row r="145" spans="1:7" ht="19.5" customHeight="1">
      <c r="A145" s="69"/>
      <c r="B145" s="70" t="s">
        <v>215</v>
      </c>
      <c r="C145" s="82"/>
      <c r="D145" s="82"/>
      <c r="E145" s="82"/>
      <c r="F145" s="82"/>
      <c r="G145" s="63"/>
    </row>
    <row r="146" spans="1:7" ht="19.5" customHeight="1">
      <c r="A146" s="34"/>
      <c r="B146" s="64" t="s">
        <v>153</v>
      </c>
      <c r="C146" s="65"/>
      <c r="D146" s="65"/>
      <c r="E146" s="65"/>
      <c r="F146" s="65"/>
      <c r="G146" s="67"/>
    </row>
    <row r="147" spans="1:7" ht="19.5" customHeight="1">
      <c r="A147" s="43"/>
      <c r="B147" s="39" t="s">
        <v>182</v>
      </c>
      <c r="C147" s="68"/>
      <c r="D147" s="68"/>
      <c r="E147" s="68"/>
      <c r="F147" s="68"/>
      <c r="G147" s="46"/>
    </row>
    <row r="148" spans="1:7" ht="19.5" customHeight="1" thickBot="1">
      <c r="A148" s="69"/>
      <c r="B148" s="70" t="s">
        <v>195</v>
      </c>
      <c r="C148" s="82"/>
      <c r="D148" s="82"/>
      <c r="E148" s="82"/>
      <c r="F148" s="82"/>
      <c r="G148" s="63"/>
    </row>
    <row r="149" spans="1:7" ht="19.5" customHeight="1" thickBot="1">
      <c r="A149" s="102"/>
      <c r="B149" s="115" t="s">
        <v>105</v>
      </c>
      <c r="C149" s="123"/>
      <c r="D149" s="123"/>
      <c r="E149" s="123"/>
      <c r="F149" s="123"/>
      <c r="G149" s="124"/>
    </row>
    <row r="150" spans="1:7" ht="19.5" customHeight="1">
      <c r="A150" s="83"/>
      <c r="B150" s="75" t="s">
        <v>216</v>
      </c>
      <c r="C150" s="84"/>
      <c r="D150" s="84"/>
      <c r="E150" s="84"/>
      <c r="F150" s="84"/>
      <c r="G150" s="85"/>
    </row>
    <row r="151" spans="1:7" ht="19.5" customHeight="1">
      <c r="A151" s="34"/>
      <c r="B151" s="64" t="s">
        <v>153</v>
      </c>
      <c r="C151" s="65"/>
      <c r="D151" s="65"/>
      <c r="E151" s="65"/>
      <c r="F151" s="65"/>
      <c r="G151" s="67"/>
    </row>
    <row r="152" spans="1:7" ht="19.5" customHeight="1">
      <c r="A152" s="43"/>
      <c r="B152" s="39" t="s">
        <v>182</v>
      </c>
      <c r="C152" s="44"/>
      <c r="D152" s="44"/>
      <c r="E152" s="44"/>
      <c r="F152" s="44"/>
      <c r="G152" s="45"/>
    </row>
    <row r="153" spans="1:7" ht="19.5" customHeight="1" thickBot="1">
      <c r="A153" s="69"/>
      <c r="B153" s="119" t="s">
        <v>195</v>
      </c>
      <c r="C153" s="61"/>
      <c r="D153" s="61"/>
      <c r="E153" s="61"/>
      <c r="F153" s="61"/>
      <c r="G153" s="62"/>
    </row>
    <row r="154" spans="1:7" ht="19.5" customHeight="1" thickBot="1">
      <c r="A154" s="102"/>
      <c r="B154" s="115" t="s">
        <v>105</v>
      </c>
      <c r="C154" s="117"/>
      <c r="D154" s="117"/>
      <c r="E154" s="117"/>
      <c r="F154" s="117"/>
      <c r="G154" s="118"/>
    </row>
    <row r="155" spans="1:7" ht="19.5" customHeight="1">
      <c r="A155" s="83"/>
      <c r="B155" s="75" t="s">
        <v>217</v>
      </c>
      <c r="C155" s="87"/>
      <c r="D155" s="87"/>
      <c r="E155" s="87"/>
      <c r="F155" s="87"/>
      <c r="G155" s="88"/>
    </row>
    <row r="156" spans="1:7" ht="19.5" customHeight="1">
      <c r="A156" s="34"/>
      <c r="B156" s="64" t="s">
        <v>218</v>
      </c>
      <c r="C156" s="71"/>
      <c r="D156" s="71"/>
      <c r="E156" s="71"/>
      <c r="F156" s="71"/>
      <c r="G156" s="66"/>
    </row>
    <row r="157" spans="1:7" ht="19.5" customHeight="1">
      <c r="A157" s="43"/>
      <c r="B157" s="39" t="s">
        <v>219</v>
      </c>
      <c r="C157" s="47"/>
      <c r="D157" s="47"/>
      <c r="E157" s="47"/>
      <c r="F157" s="47"/>
      <c r="G157" s="47"/>
    </row>
    <row r="158" spans="1:7" ht="19.5" customHeight="1">
      <c r="A158" s="43"/>
      <c r="B158" s="39" t="s">
        <v>220</v>
      </c>
      <c r="C158" s="47">
        <f>'[1]EXP (Pro.)'!E63</f>
        <v>1169520</v>
      </c>
      <c r="D158" s="47">
        <f>'[1]EXP (Pro.)'!F63</f>
        <v>984000</v>
      </c>
      <c r="E158" s="47">
        <f>'[1]EXP (Pro.)'!G63</f>
        <v>630000</v>
      </c>
      <c r="F158" s="47">
        <f>'[1]EXP (Pro.)'!H63</f>
        <v>630000</v>
      </c>
      <c r="G158" s="47">
        <f>'[1]EXP (Pro.)'!I63</f>
        <v>630000</v>
      </c>
    </row>
    <row r="159" spans="1:7" ht="19.5" customHeight="1">
      <c r="A159" s="43"/>
      <c r="B159" s="39" t="s">
        <v>221</v>
      </c>
      <c r="C159" s="47">
        <f>'[1]EXP (Pro.)'!E66</f>
        <v>2835995.6666666665</v>
      </c>
      <c r="D159" s="47">
        <f>'[1]EXP (Pro.)'!F66</f>
        <v>3016036</v>
      </c>
      <c r="E159" s="47">
        <f>'[1]EXP (Pro.)'!G66</f>
        <v>3299313</v>
      </c>
      <c r="F159" s="47">
        <f>'[1]EXP (Pro.)'!H66</f>
        <v>3299313</v>
      </c>
      <c r="G159" s="47">
        <f>'[1]EXP (Pro.)'!I66</f>
        <v>3306936</v>
      </c>
    </row>
    <row r="160" spans="1:7" ht="19.5" customHeight="1">
      <c r="A160" s="43"/>
      <c r="B160" s="125" t="s">
        <v>222</v>
      </c>
      <c r="C160" s="44"/>
      <c r="D160" s="44"/>
      <c r="E160" s="44"/>
      <c r="F160" s="44"/>
      <c r="G160" s="45"/>
    </row>
    <row r="161" spans="1:7" ht="19.5" customHeight="1">
      <c r="A161" s="43"/>
      <c r="B161" s="39" t="s">
        <v>223</v>
      </c>
      <c r="C161" s="44"/>
      <c r="D161" s="44"/>
      <c r="E161" s="44"/>
      <c r="F161" s="44"/>
      <c r="G161" s="45"/>
    </row>
    <row r="162" spans="1:7" ht="19.5" customHeight="1">
      <c r="A162" s="43"/>
      <c r="B162" s="39" t="s">
        <v>224</v>
      </c>
      <c r="C162" s="44"/>
      <c r="D162" s="44"/>
      <c r="E162" s="44"/>
      <c r="F162" s="44"/>
      <c r="G162" s="45"/>
    </row>
    <row r="163" spans="1:7" ht="19.5" customHeight="1" thickBot="1">
      <c r="A163" s="69"/>
      <c r="B163" s="70" t="s">
        <v>225</v>
      </c>
      <c r="C163" s="61"/>
      <c r="D163" s="61"/>
      <c r="E163" s="61"/>
      <c r="F163" s="61"/>
      <c r="G163" s="62"/>
    </row>
    <row r="164" spans="1:7" ht="19.5" customHeight="1" thickBot="1">
      <c r="A164" s="102"/>
      <c r="B164" s="115" t="s">
        <v>105</v>
      </c>
      <c r="C164" s="105">
        <f>SUM(C157:C163)</f>
        <v>4005515.6666666665</v>
      </c>
      <c r="D164" s="105">
        <f>SUM(D157:D163)</f>
        <v>4000036</v>
      </c>
      <c r="E164" s="105">
        <f>SUM(E157:E163)</f>
        <v>3929313</v>
      </c>
      <c r="F164" s="105">
        <f>SUM(F157:F163)</f>
        <v>3929313</v>
      </c>
      <c r="G164" s="106">
        <f>SUM(G157:G163)</f>
        <v>3936936</v>
      </c>
    </row>
    <row r="165" spans="1:7" ht="18">
      <c r="A165" s="83"/>
      <c r="B165" s="121" t="s">
        <v>226</v>
      </c>
      <c r="C165" s="87"/>
      <c r="D165" s="87"/>
      <c r="E165" s="87"/>
      <c r="F165" s="87"/>
      <c r="G165" s="88"/>
    </row>
    <row r="166" spans="1:7" ht="18">
      <c r="A166" s="34"/>
      <c r="B166" s="64" t="s">
        <v>153</v>
      </c>
      <c r="C166" s="71"/>
      <c r="D166" s="71"/>
      <c r="E166" s="71"/>
      <c r="F166" s="71"/>
      <c r="G166" s="66"/>
    </row>
    <row r="167" spans="1:7" ht="19.5" customHeight="1">
      <c r="A167" s="43"/>
      <c r="B167" s="39" t="s">
        <v>182</v>
      </c>
      <c r="C167" s="44"/>
      <c r="D167" s="44"/>
      <c r="E167" s="44"/>
      <c r="F167" s="44"/>
      <c r="G167" s="45"/>
    </row>
    <row r="168" spans="1:7" ht="19.5" customHeight="1" thickBot="1">
      <c r="A168" s="77"/>
      <c r="B168" s="70" t="s">
        <v>195</v>
      </c>
      <c r="C168" s="61"/>
      <c r="D168" s="61"/>
      <c r="E168" s="61"/>
      <c r="F168" s="61"/>
      <c r="G168" s="62"/>
    </row>
    <row r="169" spans="1:7" ht="19.5" customHeight="1" thickBot="1">
      <c r="A169" s="102"/>
      <c r="B169" s="115" t="s">
        <v>105</v>
      </c>
      <c r="C169" s="117"/>
      <c r="D169" s="117"/>
      <c r="E169" s="117"/>
      <c r="F169" s="117"/>
      <c r="G169" s="118"/>
    </row>
    <row r="170" spans="1:7" ht="19.5" customHeight="1" thickBot="1">
      <c r="A170" s="83"/>
      <c r="B170" s="140" t="s">
        <v>467</v>
      </c>
      <c r="C170" s="138">
        <f>'[1]EXP (Pro.)'!E69</f>
        <v>143294.12666666668</v>
      </c>
      <c r="D170" s="138">
        <f>'[1]EXP (Pro.)'!F69</f>
        <v>159192</v>
      </c>
      <c r="E170" s="138">
        <f>'[1]EXP (Pro.)'!G69</f>
        <v>181000</v>
      </c>
      <c r="F170" s="138">
        <f>'[1]EXP (Pro.)'!H69</f>
        <v>180244</v>
      </c>
      <c r="G170" s="138">
        <f>'[1]EXP (Pro.)'!I69</f>
        <v>178730</v>
      </c>
    </row>
    <row r="171" spans="1:7" ht="19.5" customHeight="1" thickBot="1">
      <c r="A171" s="108"/>
      <c r="B171" s="115" t="s">
        <v>227</v>
      </c>
      <c r="C171" s="105">
        <f>SUM(C118,C123,C128,C134,C139,C144,C149,C154,C164,C170)</f>
        <v>5921141.916666667</v>
      </c>
      <c r="D171" s="105">
        <f>SUM(D118,D123,D128,D134,D139,D144,D149,D154,D164,D170)</f>
        <v>6037338</v>
      </c>
      <c r="E171" s="105">
        <f>SUM(E118,E123,E128,E134,E139,E144,E149,E154,E164,E170)</f>
        <v>7075313</v>
      </c>
      <c r="F171" s="105">
        <f>SUM(F118,F123,F128,F134,F139,F144,F149,F154,F164,F170)</f>
        <v>6148837</v>
      </c>
      <c r="G171" s="106">
        <f>SUM(G118,G123,G128,G134,G139,G144,G149,G154,G164,G170)</f>
        <v>7216650</v>
      </c>
    </row>
    <row r="172" spans="1:7" ht="19.5" customHeight="1">
      <c r="A172" s="83"/>
      <c r="B172" s="139" t="s">
        <v>228</v>
      </c>
      <c r="C172" s="87"/>
      <c r="D172" s="87"/>
      <c r="E172" s="87"/>
      <c r="F172" s="87"/>
      <c r="G172" s="88"/>
    </row>
    <row r="173" spans="1:7" ht="19.5" customHeight="1">
      <c r="A173" s="83"/>
      <c r="B173" s="75" t="s">
        <v>229</v>
      </c>
      <c r="C173" s="87"/>
      <c r="D173" s="87"/>
      <c r="E173" s="87"/>
      <c r="F173" s="87"/>
      <c r="G173" s="88"/>
    </row>
    <row r="174" spans="1:7" ht="19.5" customHeight="1">
      <c r="A174" s="34"/>
      <c r="B174" s="64" t="s">
        <v>153</v>
      </c>
      <c r="C174" s="54">
        <f>'[1]EXP (Pro.)'!E71</f>
        <v>16030324</v>
      </c>
      <c r="D174" s="54">
        <f>'[1]EXP (Pro.)'!F71</f>
        <v>17886301</v>
      </c>
      <c r="E174" s="54">
        <f>'[1]EXP (Pro.)'!G71</f>
        <v>21680000</v>
      </c>
      <c r="F174" s="54">
        <f>'[1]EXP (Pro.)'!H71</f>
        <v>21254129</v>
      </c>
      <c r="G174" s="54">
        <f>'[1]EXP (Pro.)'!I71</f>
        <v>23276472</v>
      </c>
    </row>
    <row r="175" spans="1:7" ht="19.5" customHeight="1">
      <c r="A175" s="43"/>
      <c r="B175" s="125" t="s">
        <v>182</v>
      </c>
      <c r="C175" s="54">
        <f>'[1]EXP (Pro.)'!E72</f>
        <v>174598.63333333333</v>
      </c>
      <c r="D175" s="54">
        <f>'[1]EXP (Pro.)'!F72</f>
        <v>173197</v>
      </c>
      <c r="E175" s="54">
        <f>'[1]EXP (Pro.)'!G72</f>
        <v>150000</v>
      </c>
      <c r="F175" s="54">
        <f>'[1]EXP (Pro.)'!H72</f>
        <v>277000</v>
      </c>
      <c r="G175" s="54">
        <f>'[1]EXP (Pro.)'!I72</f>
        <v>403700</v>
      </c>
    </row>
    <row r="176" spans="1:7" ht="19.5" customHeight="1">
      <c r="A176" s="43"/>
      <c r="B176" s="39" t="s">
        <v>230</v>
      </c>
      <c r="C176" s="54">
        <f>'[1]EXP (Pro.)'!E73</f>
        <v>1300497</v>
      </c>
      <c r="D176" s="54">
        <f>'[1]EXP (Pro.)'!F73</f>
        <v>0</v>
      </c>
      <c r="E176" s="54">
        <f>'[1]EXP (Pro.)'!G73</f>
        <v>0</v>
      </c>
      <c r="F176" s="54">
        <f>'[1]EXP (Pro.)'!H73</f>
        <v>0</v>
      </c>
      <c r="G176" s="54">
        <f>'[1]EXP (Pro.)'!I73</f>
        <v>35224381</v>
      </c>
    </row>
    <row r="177" spans="1:7" ht="19.5" customHeight="1">
      <c r="A177" s="43"/>
      <c r="B177" s="39" t="s">
        <v>231</v>
      </c>
      <c r="C177" s="54">
        <f>'[1]EXP (Pro.)'!E74</f>
        <v>250233.33333333334</v>
      </c>
      <c r="D177" s="54">
        <f>'[1]EXP (Pro.)'!F74</f>
        <v>243604</v>
      </c>
      <c r="E177" s="54">
        <f>'[1]EXP (Pro.)'!G74</f>
        <v>250000</v>
      </c>
      <c r="F177" s="54">
        <f>'[1]EXP (Pro.)'!H74</f>
        <v>250000</v>
      </c>
      <c r="G177" s="54">
        <f>'[1]EXP (Pro.)'!I74</f>
        <v>300000</v>
      </c>
    </row>
    <row r="178" spans="1:7" ht="19.5" customHeight="1" thickBot="1">
      <c r="A178" s="69"/>
      <c r="B178" s="70" t="s">
        <v>207</v>
      </c>
      <c r="C178" s="61"/>
      <c r="D178" s="61"/>
      <c r="E178" s="61"/>
      <c r="F178" s="61"/>
      <c r="G178" s="62"/>
    </row>
    <row r="179" spans="1:7" ht="19.5" customHeight="1" thickBot="1">
      <c r="A179" s="102"/>
      <c r="B179" s="115" t="s">
        <v>105</v>
      </c>
      <c r="C179" s="105">
        <f>SUM(C173:C178)</f>
        <v>17755652.966666665</v>
      </c>
      <c r="D179" s="105">
        <f>SUM(D173:D178)</f>
        <v>18303102</v>
      </c>
      <c r="E179" s="105">
        <f>SUM(E173:E178)</f>
        <v>22080000</v>
      </c>
      <c r="F179" s="105">
        <f>SUM(F173:F178)</f>
        <v>21781129</v>
      </c>
      <c r="G179" s="106">
        <f>SUM(G173:G178)</f>
        <v>59204553</v>
      </c>
    </row>
    <row r="180" spans="1:7" ht="18" customHeight="1">
      <c r="A180" s="83"/>
      <c r="B180" s="121" t="s">
        <v>232</v>
      </c>
      <c r="C180" s="87"/>
      <c r="D180" s="87"/>
      <c r="E180" s="87"/>
      <c r="F180" s="87"/>
      <c r="G180" s="88"/>
    </row>
    <row r="181" spans="1:7" ht="18" customHeight="1">
      <c r="A181" s="34"/>
      <c r="B181" s="64" t="s">
        <v>153</v>
      </c>
      <c r="C181" s="71"/>
      <c r="D181" s="71"/>
      <c r="E181" s="71"/>
      <c r="F181" s="71"/>
      <c r="G181" s="66"/>
    </row>
    <row r="182" spans="1:7" ht="18" customHeight="1">
      <c r="A182" s="43"/>
      <c r="B182" s="39" t="s">
        <v>182</v>
      </c>
      <c r="C182" s="44"/>
      <c r="D182" s="44"/>
      <c r="E182" s="44"/>
      <c r="F182" s="44"/>
      <c r="G182" s="45"/>
    </row>
    <row r="183" spans="1:7" ht="18" customHeight="1">
      <c r="A183" s="43"/>
      <c r="B183" s="39" t="s">
        <v>233</v>
      </c>
      <c r="C183" s="44"/>
      <c r="D183" s="44"/>
      <c r="E183" s="44"/>
      <c r="F183" s="44"/>
      <c r="G183" s="45"/>
    </row>
    <row r="184" spans="1:7" ht="18" customHeight="1">
      <c r="A184" s="43"/>
      <c r="B184" s="39" t="s">
        <v>231</v>
      </c>
      <c r="C184" s="44"/>
      <c r="D184" s="44"/>
      <c r="E184" s="44"/>
      <c r="F184" s="44"/>
      <c r="G184" s="45"/>
    </row>
    <row r="185" spans="1:7" ht="18" customHeight="1" thickBot="1">
      <c r="A185" s="69"/>
      <c r="B185" s="119" t="s">
        <v>207</v>
      </c>
      <c r="C185" s="61"/>
      <c r="D185" s="61"/>
      <c r="E185" s="61"/>
      <c r="F185" s="61"/>
      <c r="G185" s="62"/>
    </row>
    <row r="186" spans="1:7" ht="18" customHeight="1" thickBot="1">
      <c r="A186" s="102"/>
      <c r="B186" s="115" t="s">
        <v>201</v>
      </c>
      <c r="C186" s="117"/>
      <c r="D186" s="117"/>
      <c r="E186" s="117"/>
      <c r="F186" s="117"/>
      <c r="G186" s="118"/>
    </row>
    <row r="187" spans="1:7" ht="18.75" customHeight="1">
      <c r="A187" s="69"/>
      <c r="B187" s="70" t="s">
        <v>234</v>
      </c>
      <c r="C187" s="82"/>
      <c r="D187" s="82"/>
      <c r="E187" s="82"/>
      <c r="F187" s="82"/>
      <c r="G187" s="63"/>
    </row>
    <row r="188" spans="1:7" ht="18.75" customHeight="1">
      <c r="A188" s="34"/>
      <c r="B188" s="126" t="s">
        <v>153</v>
      </c>
      <c r="C188" s="65"/>
      <c r="D188" s="65"/>
      <c r="E188" s="65"/>
      <c r="F188" s="65"/>
      <c r="G188" s="67"/>
    </row>
    <row r="189" spans="1:7" ht="18.75" customHeight="1">
      <c r="A189" s="43"/>
      <c r="B189" s="39" t="s">
        <v>235</v>
      </c>
      <c r="C189" s="44"/>
      <c r="D189" s="44"/>
      <c r="E189" s="44"/>
      <c r="F189" s="44"/>
      <c r="G189" s="45"/>
    </row>
    <row r="190" spans="1:7" ht="18.75" customHeight="1">
      <c r="A190" s="43"/>
      <c r="B190" s="125" t="s">
        <v>236</v>
      </c>
      <c r="C190" s="44"/>
      <c r="D190" s="44"/>
      <c r="E190" s="44"/>
      <c r="F190" s="44"/>
      <c r="G190" s="45"/>
    </row>
    <row r="191" spans="1:7" ht="18.75" customHeight="1">
      <c r="A191" s="43"/>
      <c r="B191" s="125" t="s">
        <v>237</v>
      </c>
      <c r="C191" s="44"/>
      <c r="D191" s="44"/>
      <c r="E191" s="44"/>
      <c r="F191" s="44"/>
      <c r="G191" s="45"/>
    </row>
    <row r="192" spans="1:7" ht="18.75" customHeight="1" thickBot="1">
      <c r="A192" s="69"/>
      <c r="B192" s="119" t="s">
        <v>207</v>
      </c>
      <c r="C192" s="61"/>
      <c r="D192" s="61"/>
      <c r="E192" s="61"/>
      <c r="F192" s="61"/>
      <c r="G192" s="62"/>
    </row>
    <row r="193" spans="1:7" ht="18.75" customHeight="1" thickBot="1">
      <c r="A193" s="102"/>
      <c r="B193" s="115" t="s">
        <v>201</v>
      </c>
      <c r="C193" s="117"/>
      <c r="D193" s="117"/>
      <c r="E193" s="117"/>
      <c r="F193" s="117"/>
      <c r="G193" s="118"/>
    </row>
    <row r="194" spans="1:7" ht="18.75" customHeight="1">
      <c r="A194" s="83"/>
      <c r="B194" s="75" t="s">
        <v>238</v>
      </c>
      <c r="C194" s="87"/>
      <c r="D194" s="87"/>
      <c r="E194" s="87"/>
      <c r="F194" s="87"/>
      <c r="G194" s="88"/>
    </row>
    <row r="195" spans="1:7" ht="18.75" customHeight="1">
      <c r="A195" s="34"/>
      <c r="B195" s="126" t="s">
        <v>153</v>
      </c>
      <c r="C195" s="54">
        <f>'[1]EXP (Pro.)'!E76</f>
        <v>6262473.333333333</v>
      </c>
      <c r="D195" s="54">
        <f>'[1]EXP (Pro.)'!F76</f>
        <v>7162846</v>
      </c>
      <c r="E195" s="54">
        <f>'[1]EXP (Pro.)'!G76</f>
        <v>8241000</v>
      </c>
      <c r="F195" s="54">
        <f>'[1]EXP (Pro.)'!H76</f>
        <v>7958065</v>
      </c>
      <c r="G195" s="54">
        <f>'[1]EXP (Pro.)'!I76</f>
        <v>8549957</v>
      </c>
    </row>
    <row r="196" spans="1:7" ht="18.75" customHeight="1">
      <c r="A196" s="43"/>
      <c r="B196" s="39" t="s">
        <v>235</v>
      </c>
      <c r="C196" s="54">
        <f>'[1]EXP (Pro.)'!E77</f>
        <v>24884.126666666667</v>
      </c>
      <c r="D196" s="54">
        <f>'[1]EXP (Pro.)'!F77</f>
        <v>26959</v>
      </c>
      <c r="E196" s="54">
        <f>'[1]EXP (Pro.)'!G77</f>
        <v>60000</v>
      </c>
      <c r="F196" s="54">
        <f>'[1]EXP (Pro.)'!H77</f>
        <v>60000</v>
      </c>
      <c r="G196" s="54">
        <f>'[1]EXP (Pro.)'!I77</f>
        <v>70100</v>
      </c>
    </row>
    <row r="197" spans="1:7" ht="18.75" customHeight="1">
      <c r="A197" s="43"/>
      <c r="B197" s="125" t="s">
        <v>236</v>
      </c>
      <c r="C197" s="54">
        <f>'[1]EXP (Pro.)'!E78</f>
        <v>1460577</v>
      </c>
      <c r="D197" s="54">
        <f>'[1]EXP (Pro.)'!F78</f>
        <v>806348</v>
      </c>
      <c r="E197" s="54">
        <f>'[1]EXP (Pro.)'!G78</f>
        <v>2500000</v>
      </c>
      <c r="F197" s="54">
        <f>'[1]EXP (Pro.)'!H78</f>
        <v>2500883</v>
      </c>
      <c r="G197" s="54">
        <f>'[1]EXP (Pro.)'!I78</f>
        <v>3200000</v>
      </c>
    </row>
    <row r="198" spans="1:7" ht="18.75" customHeight="1">
      <c r="A198" s="43"/>
      <c r="B198" s="125" t="s">
        <v>237</v>
      </c>
      <c r="C198" s="54">
        <f>'[1]EXP (Pro.)'!E79</f>
        <v>148180</v>
      </c>
      <c r="D198" s="54">
        <f>'[1]EXP (Pro.)'!F79</f>
        <v>147628</v>
      </c>
      <c r="E198" s="54">
        <f>'[1]EXP (Pro.)'!G79</f>
        <v>250000</v>
      </c>
      <c r="F198" s="54">
        <f>'[1]EXP (Pro.)'!H79</f>
        <v>250000</v>
      </c>
      <c r="G198" s="54">
        <f>'[1]EXP (Pro.)'!I79</f>
        <v>300000</v>
      </c>
    </row>
    <row r="199" spans="1:7" ht="18.75" customHeight="1" thickBot="1">
      <c r="A199" s="69"/>
      <c r="B199" s="119" t="s">
        <v>207</v>
      </c>
      <c r="C199" s="61"/>
      <c r="D199" s="61"/>
      <c r="E199" s="61"/>
      <c r="F199" s="61"/>
      <c r="G199" s="62"/>
    </row>
    <row r="200" spans="1:7" ht="18.75" customHeight="1" thickBot="1">
      <c r="A200" s="102"/>
      <c r="B200" s="115" t="s">
        <v>201</v>
      </c>
      <c r="C200" s="105">
        <f>SUM(C195:C199)</f>
        <v>7896114.46</v>
      </c>
      <c r="D200" s="105">
        <f>SUM(D195:D199)</f>
        <v>8143781</v>
      </c>
      <c r="E200" s="105">
        <f>SUM(E195:E199)</f>
        <v>11051000</v>
      </c>
      <c r="F200" s="105">
        <f>SUM(F195:F199)</f>
        <v>10768948</v>
      </c>
      <c r="G200" s="106">
        <f>SUM(G195:G199)</f>
        <v>12120057</v>
      </c>
    </row>
    <row r="201" spans="1:7" ht="18.75" customHeight="1">
      <c r="A201" s="83"/>
      <c r="B201" s="75" t="s">
        <v>239</v>
      </c>
      <c r="C201" s="87"/>
      <c r="D201" s="87"/>
      <c r="E201" s="87"/>
      <c r="F201" s="87"/>
      <c r="G201" s="88"/>
    </row>
    <row r="202" spans="1:7" ht="18.75" customHeight="1">
      <c r="A202" s="34"/>
      <c r="B202" s="126" t="s">
        <v>153</v>
      </c>
      <c r="C202" s="71"/>
      <c r="D202" s="71"/>
      <c r="E202" s="71"/>
      <c r="F202" s="71"/>
      <c r="G202" s="66"/>
    </row>
    <row r="203" spans="1:7" ht="18.75" customHeight="1">
      <c r="A203" s="34"/>
      <c r="B203" s="64" t="s">
        <v>235</v>
      </c>
      <c r="C203" s="44"/>
      <c r="D203" s="44"/>
      <c r="E203" s="44"/>
      <c r="F203" s="44"/>
      <c r="G203" s="45"/>
    </row>
    <row r="204" spans="1:7" ht="18.75" customHeight="1">
      <c r="A204" s="43"/>
      <c r="B204" s="125" t="s">
        <v>236</v>
      </c>
      <c r="C204" s="44"/>
      <c r="D204" s="44"/>
      <c r="E204" s="44"/>
      <c r="F204" s="44"/>
      <c r="G204" s="45"/>
    </row>
    <row r="205" spans="1:7" ht="18.75" customHeight="1">
      <c r="A205" s="38"/>
      <c r="B205" s="125" t="s">
        <v>237</v>
      </c>
      <c r="C205" s="44"/>
      <c r="D205" s="44"/>
      <c r="E205" s="44"/>
      <c r="F205" s="44"/>
      <c r="G205" s="45"/>
    </row>
    <row r="206" spans="1:7" ht="18.75" customHeight="1" thickBot="1">
      <c r="A206" s="69"/>
      <c r="B206" s="119" t="s">
        <v>207</v>
      </c>
      <c r="C206" s="61"/>
      <c r="D206" s="61"/>
      <c r="E206" s="61"/>
      <c r="F206" s="61"/>
      <c r="G206" s="62"/>
    </row>
    <row r="207" spans="1:7" ht="18.75" customHeight="1" thickBot="1">
      <c r="A207" s="102"/>
      <c r="B207" s="115" t="s">
        <v>201</v>
      </c>
      <c r="C207" s="117"/>
      <c r="D207" s="117"/>
      <c r="E207" s="117"/>
      <c r="F207" s="117"/>
      <c r="G207" s="118"/>
    </row>
    <row r="208" spans="1:7" ht="18.75" customHeight="1">
      <c r="A208" s="83"/>
      <c r="B208" s="75" t="s">
        <v>240</v>
      </c>
      <c r="C208" s="87"/>
      <c r="D208" s="87"/>
      <c r="E208" s="87"/>
      <c r="F208" s="87"/>
      <c r="G208" s="88"/>
    </row>
    <row r="209" spans="1:7" ht="18.75" customHeight="1">
      <c r="A209" s="34"/>
      <c r="B209" s="126" t="s">
        <v>153</v>
      </c>
      <c r="C209" s="54">
        <f>'[1]EXP (Pro.)'!E81</f>
        <v>2350045.3333333335</v>
      </c>
      <c r="D209" s="54">
        <f>'[1]EXP (Pro.)'!F81</f>
        <v>2855264</v>
      </c>
      <c r="E209" s="54">
        <f>'[1]EXP (Pro.)'!G81</f>
        <v>3576000</v>
      </c>
      <c r="F209" s="54">
        <f>'[1]EXP (Pro.)'!H81</f>
        <v>3432137</v>
      </c>
      <c r="G209" s="54">
        <f>'[1]EXP (Pro.)'!I81</f>
        <v>4522950</v>
      </c>
    </row>
    <row r="210" spans="1:7" ht="18.75" customHeight="1">
      <c r="A210" s="43"/>
      <c r="B210" s="39" t="s">
        <v>235</v>
      </c>
      <c r="C210" s="54">
        <f>'[1]EXP (Pro.)'!E82</f>
        <v>20237.399999999998</v>
      </c>
      <c r="D210" s="54">
        <f>'[1]EXP (Pro.)'!F82</f>
        <v>20750</v>
      </c>
      <c r="E210" s="54">
        <f>'[1]EXP (Pro.)'!G82</f>
        <v>30000</v>
      </c>
      <c r="F210" s="54">
        <f>'[1]EXP (Pro.)'!H82</f>
        <v>42000</v>
      </c>
      <c r="G210" s="54">
        <f>'[1]EXP (Pro.)'!I82</f>
        <v>59500</v>
      </c>
    </row>
    <row r="211" spans="1:7" ht="18.75" customHeight="1">
      <c r="A211" s="43"/>
      <c r="B211" s="125" t="s">
        <v>236</v>
      </c>
      <c r="C211" s="54">
        <f>'[1]EXP (Pro.)'!E83</f>
        <v>678257</v>
      </c>
      <c r="D211" s="54">
        <f>'[1]EXP (Pro.)'!F83</f>
        <v>0</v>
      </c>
      <c r="E211" s="54">
        <f>'[1]EXP (Pro.)'!G83</f>
        <v>0</v>
      </c>
      <c r="F211" s="54">
        <f>'[1]EXP (Pro.)'!H83</f>
        <v>0</v>
      </c>
      <c r="G211" s="54">
        <f>'[1]EXP (Pro.)'!I83</f>
        <v>1200000</v>
      </c>
    </row>
    <row r="212" spans="1:7" ht="18.75" customHeight="1">
      <c r="A212" s="43"/>
      <c r="B212" s="125" t="s">
        <v>237</v>
      </c>
      <c r="C212" s="54">
        <f>'[1]EXP (Pro.)'!E84</f>
        <v>119657</v>
      </c>
      <c r="D212" s="54">
        <f>'[1]EXP (Pro.)'!F84</f>
        <v>98365</v>
      </c>
      <c r="E212" s="54">
        <f>'[1]EXP (Pro.)'!G84</f>
        <v>100000</v>
      </c>
      <c r="F212" s="54">
        <f>'[1]EXP (Pro.)'!H84</f>
        <v>100000</v>
      </c>
      <c r="G212" s="54">
        <f>'[1]EXP (Pro.)'!I84</f>
        <v>100000</v>
      </c>
    </row>
    <row r="213" spans="1:7" ht="18.75" customHeight="1" thickBot="1">
      <c r="A213" s="69"/>
      <c r="B213" s="119" t="s">
        <v>207</v>
      </c>
      <c r="C213" s="61"/>
      <c r="D213" s="61"/>
      <c r="E213" s="61"/>
      <c r="F213" s="61"/>
      <c r="G213" s="62"/>
    </row>
    <row r="214" spans="1:7" ht="18.75" customHeight="1" thickBot="1">
      <c r="A214" s="102"/>
      <c r="B214" s="115" t="s">
        <v>201</v>
      </c>
      <c r="C214" s="105">
        <f>SUM(C209:C213)</f>
        <v>3168196.7333333334</v>
      </c>
      <c r="D214" s="105">
        <f>SUM(D209:D213)</f>
        <v>2974379</v>
      </c>
      <c r="E214" s="105">
        <f>SUM(E209:E213)</f>
        <v>3706000</v>
      </c>
      <c r="F214" s="105">
        <f>SUM(F209:F213)</f>
        <v>3574137</v>
      </c>
      <c r="G214" s="106">
        <f>SUM(G209:G213)</f>
        <v>5882450</v>
      </c>
    </row>
    <row r="215" spans="1:7" ht="18.75" customHeight="1">
      <c r="A215" s="83"/>
      <c r="B215" s="75" t="s">
        <v>241</v>
      </c>
      <c r="C215" s="87"/>
      <c r="D215" s="87"/>
      <c r="E215" s="87"/>
      <c r="F215" s="87"/>
      <c r="G215" s="88"/>
    </row>
    <row r="216" spans="1:7" ht="18.75" customHeight="1">
      <c r="A216" s="34"/>
      <c r="B216" s="126" t="s">
        <v>153</v>
      </c>
      <c r="C216" s="54">
        <f>'[1]EXP (Pro.)'!E86</f>
        <v>295710.6666666667</v>
      </c>
      <c r="D216" s="54">
        <f>'[1]EXP (Pro.)'!F86</f>
        <v>326228</v>
      </c>
      <c r="E216" s="54">
        <f>'[1]EXP (Pro.)'!G86</f>
        <v>334000</v>
      </c>
      <c r="F216" s="54">
        <f>'[1]EXP (Pro.)'!H86</f>
        <v>333848</v>
      </c>
      <c r="G216" s="54">
        <f>'[1]EXP (Pro.)'!I86</f>
        <v>333848</v>
      </c>
    </row>
    <row r="217" spans="1:7" ht="18.75" customHeight="1">
      <c r="A217" s="69"/>
      <c r="B217" s="39" t="s">
        <v>235</v>
      </c>
      <c r="C217" s="54">
        <f>'[1]EXP (Pro.)'!E87</f>
        <v>5190</v>
      </c>
      <c r="D217" s="54">
        <f>'[1]EXP (Pro.)'!F87</f>
        <v>4500</v>
      </c>
      <c r="E217" s="54">
        <f>'[1]EXP (Pro.)'!G87</f>
        <v>5000</v>
      </c>
      <c r="F217" s="54">
        <f>'[1]EXP (Pro.)'!H87</f>
        <v>5000</v>
      </c>
      <c r="G217" s="54">
        <f>'[1]EXP (Pro.)'!I87</f>
        <v>5000</v>
      </c>
    </row>
    <row r="218" spans="1:7" ht="18.75" customHeight="1">
      <c r="A218" s="34"/>
      <c r="B218" s="125" t="s">
        <v>236</v>
      </c>
      <c r="C218" s="44"/>
      <c r="D218" s="44"/>
      <c r="E218" s="44"/>
      <c r="F218" s="44"/>
      <c r="G218" s="45"/>
    </row>
    <row r="219" spans="1:7" ht="18.75" customHeight="1">
      <c r="A219" s="43"/>
      <c r="B219" s="125" t="s">
        <v>237</v>
      </c>
      <c r="C219" s="47">
        <f>'[1]EXP (Pro.)'!E88</f>
        <v>48600.333333333336</v>
      </c>
      <c r="D219" s="47">
        <f>'[1]EXP (Pro.)'!F88</f>
        <v>48875</v>
      </c>
      <c r="E219" s="47">
        <f>'[1]EXP (Pro.)'!G88</f>
        <v>50000</v>
      </c>
      <c r="F219" s="47">
        <f>'[1]EXP (Pro.)'!H88</f>
        <v>50000</v>
      </c>
      <c r="G219" s="47">
        <f>'[1]EXP (Pro.)'!I88</f>
        <v>0</v>
      </c>
    </row>
    <row r="220" spans="1:7" ht="18.75" customHeight="1" thickBot="1">
      <c r="A220" s="69"/>
      <c r="B220" s="119" t="s">
        <v>207</v>
      </c>
      <c r="C220" s="61"/>
      <c r="D220" s="61"/>
      <c r="E220" s="61"/>
      <c r="F220" s="61"/>
      <c r="G220" s="62"/>
    </row>
    <row r="221" spans="1:7" ht="18.75" customHeight="1" thickBot="1">
      <c r="A221" s="102"/>
      <c r="B221" s="115" t="s">
        <v>201</v>
      </c>
      <c r="C221" s="105">
        <f>SUM(C216:C220)</f>
        <v>349501</v>
      </c>
      <c r="D221" s="105">
        <f>SUM(D216:D220)</f>
        <v>379603</v>
      </c>
      <c r="E221" s="105">
        <f>SUM(E216:E220)</f>
        <v>389000</v>
      </c>
      <c r="F221" s="105">
        <f>SUM(F216:F220)</f>
        <v>388848</v>
      </c>
      <c r="G221" s="106">
        <f>SUM(G216:G220)</f>
        <v>338848</v>
      </c>
    </row>
    <row r="222" spans="1:7" ht="18.75" customHeight="1">
      <c r="A222" s="83"/>
      <c r="B222" s="75" t="s">
        <v>242</v>
      </c>
      <c r="C222" s="87"/>
      <c r="D222" s="87"/>
      <c r="E222" s="87"/>
      <c r="F222" s="87"/>
      <c r="G222" s="88"/>
    </row>
    <row r="223" spans="1:7" ht="18.75" customHeight="1">
      <c r="A223" s="34"/>
      <c r="B223" s="126" t="s">
        <v>153</v>
      </c>
      <c r="C223" s="54">
        <f>'[1]EXP (Pro.)'!E90</f>
        <v>8251247.333333333</v>
      </c>
      <c r="D223" s="54">
        <f>'[1]EXP (Pro.)'!F90</f>
        <v>8296299</v>
      </c>
      <c r="E223" s="54">
        <f>'[1]EXP (Pro.)'!G90</f>
        <v>9911000</v>
      </c>
      <c r="F223" s="54">
        <f>'[1]EXP (Pro.)'!H90</f>
        <v>8631775</v>
      </c>
      <c r="G223" s="54">
        <f>'[1]EXP (Pro.)'!I90</f>
        <v>10511699</v>
      </c>
    </row>
    <row r="224" spans="1:7" ht="18.75" customHeight="1">
      <c r="A224" s="43"/>
      <c r="B224" s="39" t="s">
        <v>235</v>
      </c>
      <c r="C224" s="54">
        <f>'[1]EXP (Pro.)'!E91</f>
        <v>86359.87</v>
      </c>
      <c r="D224" s="54">
        <f>'[1]EXP (Pro.)'!F91</f>
        <v>94711</v>
      </c>
      <c r="E224" s="54">
        <f>'[1]EXP (Pro.)'!G91</f>
        <v>80000</v>
      </c>
      <c r="F224" s="54">
        <f>'[1]EXP (Pro.)'!H91</f>
        <v>140233</v>
      </c>
      <c r="G224" s="54">
        <f>'[1]EXP (Pro.)'!I91</f>
        <v>169300</v>
      </c>
    </row>
    <row r="225" spans="1:7" ht="18.75" customHeight="1">
      <c r="A225" s="58"/>
      <c r="B225" s="125" t="s">
        <v>236</v>
      </c>
      <c r="C225" s="54">
        <f>'[1]EXP (Pro.)'!E92</f>
        <v>1319567.3333333333</v>
      </c>
      <c r="D225" s="54">
        <f>'[1]EXP (Pro.)'!F92</f>
        <v>524993</v>
      </c>
      <c r="E225" s="54">
        <f>'[1]EXP (Pro.)'!G92</f>
        <v>723708</v>
      </c>
      <c r="F225" s="54">
        <f>'[1]EXP (Pro.)'!H92</f>
        <v>500032</v>
      </c>
      <c r="G225" s="54">
        <f>'[1]EXP (Pro.)'!I92</f>
        <v>1400000</v>
      </c>
    </row>
    <row r="226" spans="1:7" ht="18.75" customHeight="1">
      <c r="A226" s="58"/>
      <c r="B226" s="125" t="s">
        <v>237</v>
      </c>
      <c r="C226" s="54">
        <f>'[1]EXP (Pro.)'!E93</f>
        <v>276923</v>
      </c>
      <c r="D226" s="54">
        <f>'[1]EXP (Pro.)'!F93</f>
        <v>199082</v>
      </c>
      <c r="E226" s="54">
        <f>'[1]EXP (Pro.)'!G93</f>
        <v>250000</v>
      </c>
      <c r="F226" s="54">
        <f>'[1]EXP (Pro.)'!H93</f>
        <v>250000</v>
      </c>
      <c r="G226" s="54">
        <f>'[1]EXP (Pro.)'!I93</f>
        <v>300000</v>
      </c>
    </row>
    <row r="227" spans="1:7" ht="18.75" customHeight="1" thickBot="1">
      <c r="A227" s="127"/>
      <c r="B227" s="119" t="s">
        <v>207</v>
      </c>
      <c r="C227" s="61"/>
      <c r="D227" s="61"/>
      <c r="E227" s="61"/>
      <c r="F227" s="61"/>
      <c r="G227" s="62"/>
    </row>
    <row r="228" spans="1:7" ht="18.75" customHeight="1" thickBot="1">
      <c r="A228" s="128"/>
      <c r="B228" s="115" t="s">
        <v>201</v>
      </c>
      <c r="C228" s="105">
        <f>SUM(C223:C227)</f>
        <v>9934097.536666667</v>
      </c>
      <c r="D228" s="105">
        <f>SUM(D223:D227)</f>
        <v>9115085</v>
      </c>
      <c r="E228" s="105">
        <f>SUM(E223:E227)</f>
        <v>10964708</v>
      </c>
      <c r="F228" s="105">
        <f>SUM(F223:F227)</f>
        <v>9522040</v>
      </c>
      <c r="G228" s="106">
        <f>SUM(G223:G227)</f>
        <v>12380999</v>
      </c>
    </row>
    <row r="229" spans="1:7" ht="18" customHeight="1">
      <c r="A229" s="43"/>
      <c r="B229" s="125" t="s">
        <v>243</v>
      </c>
      <c r="C229" s="44"/>
      <c r="D229" s="44"/>
      <c r="E229" s="44"/>
      <c r="F229" s="44"/>
      <c r="G229" s="45"/>
    </row>
    <row r="230" spans="1:7" ht="18" customHeight="1">
      <c r="A230" s="43"/>
      <c r="B230" s="125" t="s">
        <v>244</v>
      </c>
      <c r="C230" s="44"/>
      <c r="D230" s="44"/>
      <c r="E230" s="44"/>
      <c r="F230" s="44"/>
      <c r="G230" s="45"/>
    </row>
    <row r="231" spans="1:7" ht="18" customHeight="1" thickBot="1">
      <c r="A231" s="69"/>
      <c r="B231" s="119" t="s">
        <v>245</v>
      </c>
      <c r="C231" s="40">
        <f>'[1]EXP (Pro.)'!E99</f>
        <v>483871.1066666667</v>
      </c>
      <c r="D231" s="40">
        <f>'[1]EXP (Pro.)'!F99</f>
        <v>529382</v>
      </c>
      <c r="E231" s="40">
        <f>'[1]EXP (Pro.)'!G99</f>
        <v>801000</v>
      </c>
      <c r="F231" s="40">
        <f>'[1]EXP (Pro.)'!H99</f>
        <v>800922</v>
      </c>
      <c r="G231" s="40">
        <f>'[1]EXP (Pro.)'!I99</f>
        <v>2175922</v>
      </c>
    </row>
    <row r="232" spans="1:7" ht="18" customHeight="1" thickBot="1">
      <c r="A232" s="116"/>
      <c r="B232" s="115" t="s">
        <v>246</v>
      </c>
      <c r="C232" s="105">
        <f>SUM(C179,C186,C193,C200,C207,C214,C221,C228,C231)</f>
        <v>39587433.803333335</v>
      </c>
      <c r="D232" s="105">
        <f>SUM(D179,D186,D193,D200,D207,D214,D221,D228,D231)</f>
        <v>39445332</v>
      </c>
      <c r="E232" s="105">
        <f>SUM(E179,E186,E193,E200,E207,E214,E221,E228,E231)</f>
        <v>48991708</v>
      </c>
      <c r="F232" s="105">
        <f>SUM(F179,F186,F193,F200,F207,F214,F221,F228,F231)</f>
        <v>46836024</v>
      </c>
      <c r="G232" s="106">
        <f>SUM(G179,G186,G193,G200,G207,G214,G221,G228,G231)</f>
        <v>92102829</v>
      </c>
    </row>
    <row r="233" spans="1:7" ht="18" customHeight="1">
      <c r="A233" s="34"/>
      <c r="B233" s="64" t="s">
        <v>247</v>
      </c>
      <c r="C233" s="71"/>
      <c r="D233" s="71"/>
      <c r="E233" s="71"/>
      <c r="F233" s="71"/>
      <c r="G233" s="66"/>
    </row>
    <row r="234" spans="1:7" ht="18" customHeight="1">
      <c r="A234" s="43"/>
      <c r="B234" s="125" t="s">
        <v>248</v>
      </c>
      <c r="C234" s="47">
        <f>'[1]EXP (Pro.)'!E101</f>
        <v>10730333.333333334</v>
      </c>
      <c r="D234" s="47">
        <f>'[1]EXP (Pro.)'!F101</f>
        <v>19210000</v>
      </c>
      <c r="E234" s="47">
        <f>'[1]EXP (Pro.)'!G101</f>
        <v>7000000</v>
      </c>
      <c r="F234" s="47">
        <f>'[1]EXP (Pro.)'!H101</f>
        <v>7000000</v>
      </c>
      <c r="G234" s="47">
        <f>'[1]EXP (Pro.)'!I101</f>
        <v>3339044</v>
      </c>
    </row>
    <row r="235" spans="1:7" ht="18" customHeight="1">
      <c r="A235" s="43"/>
      <c r="B235" s="39" t="s">
        <v>249</v>
      </c>
      <c r="C235" s="44"/>
      <c r="D235" s="44"/>
      <c r="E235" s="44"/>
      <c r="F235" s="44"/>
      <c r="G235" s="45"/>
    </row>
    <row r="236" spans="1:7" ht="18" customHeight="1">
      <c r="A236" s="43"/>
      <c r="B236" s="125" t="s">
        <v>250</v>
      </c>
      <c r="C236" s="44"/>
      <c r="D236" s="44"/>
      <c r="E236" s="44"/>
      <c r="F236" s="44"/>
      <c r="G236" s="45"/>
    </row>
    <row r="237" spans="1:7" ht="18" customHeight="1">
      <c r="A237" s="43"/>
      <c r="B237" s="125" t="s">
        <v>251</v>
      </c>
      <c r="C237" s="47">
        <f>'[1]EXP (Pro.)'!E102</f>
        <v>10000</v>
      </c>
      <c r="D237" s="47">
        <f>'[1]EXP (Pro.)'!F102</f>
        <v>10000</v>
      </c>
      <c r="E237" s="47">
        <f>'[1]EXP (Pro.)'!G102</f>
        <v>10000</v>
      </c>
      <c r="F237" s="47">
        <f>'[1]EXP (Pro.)'!H102</f>
        <v>10000</v>
      </c>
      <c r="G237" s="47">
        <f>'[1]EXP (Pro.)'!I102</f>
        <v>10000</v>
      </c>
    </row>
    <row r="238" spans="1:7" ht="18" customHeight="1">
      <c r="A238" s="43"/>
      <c r="B238" s="125" t="s">
        <v>252</v>
      </c>
      <c r="C238" s="44"/>
      <c r="D238" s="44"/>
      <c r="E238" s="44"/>
      <c r="F238" s="44"/>
      <c r="G238" s="45"/>
    </row>
    <row r="239" spans="1:7" ht="18" customHeight="1">
      <c r="A239" s="43"/>
      <c r="B239" s="125" t="s">
        <v>261</v>
      </c>
      <c r="C239" s="44"/>
      <c r="D239" s="44"/>
      <c r="E239" s="44"/>
      <c r="F239" s="44"/>
      <c r="G239" s="45"/>
    </row>
    <row r="240" spans="1:7" ht="15" customHeight="1">
      <c r="A240" s="69"/>
      <c r="B240" s="70" t="s">
        <v>262</v>
      </c>
      <c r="C240" s="61"/>
      <c r="D240" s="61"/>
      <c r="E240" s="61"/>
      <c r="F240" s="61"/>
      <c r="G240" s="62"/>
    </row>
    <row r="241" spans="1:7" ht="15" customHeight="1">
      <c r="A241" s="83"/>
      <c r="B241" s="75" t="s">
        <v>263</v>
      </c>
      <c r="C241" s="87"/>
      <c r="D241" s="87"/>
      <c r="E241" s="87"/>
      <c r="F241" s="87"/>
      <c r="G241" s="88"/>
    </row>
    <row r="242" spans="1:7" ht="15" customHeight="1">
      <c r="A242" s="34"/>
      <c r="B242" s="64" t="s">
        <v>264</v>
      </c>
      <c r="C242" s="71"/>
      <c r="D242" s="71"/>
      <c r="E242" s="71"/>
      <c r="F242" s="71"/>
      <c r="G242" s="66"/>
    </row>
    <row r="243" spans="1:7" ht="18.75" customHeight="1">
      <c r="A243" s="69"/>
      <c r="B243" s="119" t="s">
        <v>265</v>
      </c>
      <c r="C243" s="40">
        <f>'[1]EXP (Pro.)'!E103</f>
        <v>11323.333333333334</v>
      </c>
      <c r="D243" s="40">
        <f>'[1]EXP (Pro.)'!F103</f>
        <v>10000</v>
      </c>
      <c r="E243" s="40">
        <f>'[1]EXP (Pro.)'!G103</f>
        <v>10000</v>
      </c>
      <c r="F243" s="40">
        <f>'[1]EXP (Pro.)'!H103</f>
        <v>10000</v>
      </c>
      <c r="G243" s="40">
        <f>'[1]EXP (Pro.)'!I103</f>
        <v>10000</v>
      </c>
    </row>
    <row r="244" spans="1:7" ht="18.75" customHeight="1" thickBot="1">
      <c r="A244" s="83"/>
      <c r="B244" s="181" t="s">
        <v>640</v>
      </c>
      <c r="C244" s="40">
        <f>'[1]EXP (Pro.)'!E104</f>
        <v>11966.666666666666</v>
      </c>
      <c r="D244" s="40">
        <f>'[1]EXP (Pro.)'!F104</f>
        <v>10000</v>
      </c>
      <c r="E244" s="40">
        <f>'[1]EXP (Pro.)'!G104</f>
        <v>10000</v>
      </c>
      <c r="F244" s="40">
        <f>'[1]EXP (Pro.)'!H104</f>
        <v>10000</v>
      </c>
      <c r="G244" s="40">
        <f>'[1]EXP (Pro.)'!I104</f>
        <v>10000</v>
      </c>
    </row>
    <row r="245" spans="1:7" ht="18.75" customHeight="1" thickBot="1">
      <c r="A245" s="116"/>
      <c r="B245" s="115" t="s">
        <v>253</v>
      </c>
      <c r="C245" s="105">
        <f>SUM(C234:C244)</f>
        <v>10763623.333333334</v>
      </c>
      <c r="D245" s="105">
        <f>SUM(D234:D244)</f>
        <v>19240000</v>
      </c>
      <c r="E245" s="105">
        <f>SUM(E234:E244)</f>
        <v>7030000</v>
      </c>
      <c r="F245" s="105">
        <f>SUM(F234:F244)</f>
        <v>7030000</v>
      </c>
      <c r="G245" s="105">
        <f>SUM(G234:G244)</f>
        <v>3369044</v>
      </c>
    </row>
    <row r="246" spans="1:7" ht="18.75" customHeight="1" thickBot="1">
      <c r="A246" s="83"/>
      <c r="B246" s="121" t="s">
        <v>254</v>
      </c>
      <c r="C246" s="87" t="s">
        <v>639</v>
      </c>
      <c r="D246" s="87"/>
      <c r="E246" s="87"/>
      <c r="F246" s="87"/>
      <c r="G246" s="88"/>
    </row>
    <row r="247" spans="1:7" ht="18.75" customHeight="1" thickBot="1">
      <c r="A247" s="129"/>
      <c r="B247" s="115" t="s">
        <v>255</v>
      </c>
      <c r="C247" s="117"/>
      <c r="D247" s="117"/>
      <c r="E247" s="117"/>
      <c r="F247" s="117"/>
      <c r="G247" s="118"/>
    </row>
    <row r="248" spans="1:7" ht="18.75" customHeight="1">
      <c r="A248" s="34"/>
      <c r="B248" s="126" t="s">
        <v>256</v>
      </c>
      <c r="C248" s="71"/>
      <c r="D248" s="71"/>
      <c r="E248" s="71"/>
      <c r="F248" s="71"/>
      <c r="G248" s="66"/>
    </row>
    <row r="249" spans="1:7" ht="18.75" customHeight="1">
      <c r="A249" s="43"/>
      <c r="B249" s="125" t="s">
        <v>266</v>
      </c>
      <c r="C249" s="44"/>
      <c r="D249" s="44"/>
      <c r="E249" s="44"/>
      <c r="F249" s="44"/>
      <c r="G249" s="45"/>
    </row>
    <row r="250" spans="1:7" ht="18.75" customHeight="1">
      <c r="A250" s="43"/>
      <c r="B250" s="39" t="s">
        <v>267</v>
      </c>
      <c r="C250" s="44"/>
      <c r="D250" s="44"/>
      <c r="E250" s="44"/>
      <c r="F250" s="44"/>
      <c r="G250" s="45"/>
    </row>
    <row r="251" spans="1:7" ht="18.75" customHeight="1" thickBot="1">
      <c r="A251" s="69"/>
      <c r="B251" s="119" t="s">
        <v>268</v>
      </c>
      <c r="C251" s="61"/>
      <c r="D251" s="61"/>
      <c r="E251" s="61"/>
      <c r="F251" s="61"/>
      <c r="G251" s="62"/>
    </row>
    <row r="252" spans="1:7" ht="18.75" customHeight="1" thickBot="1">
      <c r="A252" s="108"/>
      <c r="B252" s="115" t="s">
        <v>257</v>
      </c>
      <c r="C252" s="117"/>
      <c r="D252" s="117"/>
      <c r="E252" s="117"/>
      <c r="F252" s="117"/>
      <c r="G252" s="118"/>
    </row>
    <row r="253" spans="1:7" ht="18.75" customHeight="1">
      <c r="A253" s="34"/>
      <c r="B253" s="126" t="s">
        <v>258</v>
      </c>
      <c r="C253" s="71"/>
      <c r="D253" s="71"/>
      <c r="E253" s="71"/>
      <c r="F253" s="71"/>
      <c r="G253" s="66"/>
    </row>
    <row r="254" spans="1:7" ht="18.75" customHeight="1">
      <c r="A254" s="43"/>
      <c r="B254" s="125" t="s">
        <v>259</v>
      </c>
      <c r="C254" s="44"/>
      <c r="D254" s="44"/>
      <c r="E254" s="44"/>
      <c r="F254" s="44"/>
      <c r="G254" s="45"/>
    </row>
    <row r="255" spans="1:7" ht="18.75" customHeight="1" thickBot="1">
      <c r="A255" s="69"/>
      <c r="B255" s="119" t="s">
        <v>260</v>
      </c>
      <c r="C255" s="61"/>
      <c r="D255" s="61"/>
      <c r="E255" s="61"/>
      <c r="F255" s="61"/>
      <c r="G255" s="62"/>
    </row>
    <row r="256" spans="1:7" ht="18.75" customHeight="1" thickBot="1">
      <c r="A256" s="108"/>
      <c r="B256" s="115" t="s">
        <v>269</v>
      </c>
      <c r="C256" s="117"/>
      <c r="D256" s="117"/>
      <c r="E256" s="117"/>
      <c r="F256" s="117"/>
      <c r="G256" s="118"/>
    </row>
    <row r="257" spans="1:7" ht="15" customHeight="1">
      <c r="A257" s="83"/>
      <c r="B257" s="75" t="s">
        <v>270</v>
      </c>
      <c r="C257" s="87"/>
      <c r="D257" s="87"/>
      <c r="E257" s="87"/>
      <c r="F257" s="87"/>
      <c r="G257" s="88"/>
    </row>
    <row r="258" spans="1:7" ht="15" customHeight="1">
      <c r="A258" s="34"/>
      <c r="B258" s="126" t="s">
        <v>271</v>
      </c>
      <c r="C258" s="71"/>
      <c r="D258" s="71"/>
      <c r="E258" s="71"/>
      <c r="F258" s="71"/>
      <c r="G258" s="66"/>
    </row>
    <row r="259" spans="1:7" ht="18.75" customHeight="1">
      <c r="A259" s="43"/>
      <c r="B259" s="39" t="s">
        <v>272</v>
      </c>
      <c r="C259" s="44"/>
      <c r="D259" s="44"/>
      <c r="E259" s="44"/>
      <c r="F259" s="44"/>
      <c r="G259" s="45"/>
    </row>
    <row r="260" spans="1:7" ht="18.75" customHeight="1">
      <c r="A260" s="43"/>
      <c r="B260" s="125" t="s">
        <v>273</v>
      </c>
      <c r="C260" s="44"/>
      <c r="D260" s="44"/>
      <c r="E260" s="44"/>
      <c r="F260" s="44"/>
      <c r="G260" s="45"/>
    </row>
    <row r="261" spans="1:7" ht="18.75" customHeight="1">
      <c r="A261" s="43"/>
      <c r="B261" s="125" t="s">
        <v>274</v>
      </c>
      <c r="C261" s="44"/>
      <c r="D261" s="44"/>
      <c r="E261" s="44"/>
      <c r="F261" s="44"/>
      <c r="G261" s="45"/>
    </row>
    <row r="262" spans="1:7" ht="18.75" customHeight="1">
      <c r="A262" s="43"/>
      <c r="B262" s="125" t="s">
        <v>275</v>
      </c>
      <c r="C262" s="47">
        <f>'[1]EXP (Pro.)'!E106</f>
        <v>53086.333333333336</v>
      </c>
      <c r="D262" s="47">
        <f>'[1]EXP (Pro.)'!F106</f>
        <v>72677</v>
      </c>
      <c r="E262" s="47">
        <f>'[1]EXP (Pro.)'!G106</f>
        <v>100000</v>
      </c>
      <c r="F262" s="47">
        <f>'[1]EXP (Pro.)'!H106</f>
        <v>100000</v>
      </c>
      <c r="G262" s="47">
        <f>'[1]EXP (Pro.)'!I106</f>
        <v>100000</v>
      </c>
    </row>
    <row r="263" spans="1:7" ht="18.75" customHeight="1">
      <c r="A263" s="43"/>
      <c r="B263" s="125" t="s">
        <v>276</v>
      </c>
      <c r="C263" s="47">
        <f>'[1]EXP (Pro.)'!E107</f>
        <v>80556.66666666667</v>
      </c>
      <c r="D263" s="47">
        <f>'[1]EXP (Pro.)'!F107</f>
        <v>118537</v>
      </c>
      <c r="E263" s="47">
        <f>'[1]EXP (Pro.)'!G107</f>
        <v>90000</v>
      </c>
      <c r="F263" s="47">
        <f>'[1]EXP (Pro.)'!H107</f>
        <v>90000</v>
      </c>
      <c r="G263" s="47">
        <f>'[1]EXP (Pro.)'!I107</f>
        <v>90000</v>
      </c>
    </row>
    <row r="264" spans="1:7" ht="18.75" customHeight="1">
      <c r="A264" s="43"/>
      <c r="B264" s="39" t="s">
        <v>277</v>
      </c>
      <c r="C264" s="47">
        <f>'[1]EXP (Pro.)'!E108</f>
        <v>1500</v>
      </c>
      <c r="D264" s="47">
        <f>'[1]EXP (Pro.)'!F108</f>
        <v>500</v>
      </c>
      <c r="E264" s="47">
        <f>'[1]EXP (Pro.)'!G108</f>
        <v>1000</v>
      </c>
      <c r="F264" s="47">
        <f>'[1]EXP (Pro.)'!H108</f>
        <v>1000</v>
      </c>
      <c r="G264" s="47">
        <f>'[1]EXP (Pro.)'!I108</f>
        <v>1000</v>
      </c>
    </row>
    <row r="265" spans="1:7" ht="18.75" customHeight="1">
      <c r="A265" s="43"/>
      <c r="B265" s="125" t="s">
        <v>278</v>
      </c>
      <c r="C265" s="47">
        <f>'[1]EXP (Pro.)'!E109</f>
        <v>19120.666666666668</v>
      </c>
      <c r="D265" s="47">
        <f>'[1]EXP (Pro.)'!F109</f>
        <v>4163</v>
      </c>
      <c r="E265" s="47">
        <f>'[1]EXP (Pro.)'!G109</f>
        <v>50000</v>
      </c>
      <c r="F265" s="47">
        <f>'[1]EXP (Pro.)'!H109</f>
        <v>50000</v>
      </c>
      <c r="G265" s="47">
        <f>'[1]EXP (Pro.)'!I109</f>
        <v>50000</v>
      </c>
    </row>
    <row r="266" spans="1:7" ht="18.75" customHeight="1">
      <c r="A266" s="43"/>
      <c r="B266" s="39" t="s">
        <v>279</v>
      </c>
      <c r="C266" s="47">
        <f>'[1]EXP (Pro.)'!E110</f>
        <v>8023.666666666667</v>
      </c>
      <c r="D266" s="47">
        <f>'[1]EXP (Pro.)'!F110</f>
        <v>6680</v>
      </c>
      <c r="E266" s="47">
        <f>'[1]EXP (Pro.)'!G110</f>
        <v>19000</v>
      </c>
      <c r="F266" s="47">
        <f>'[1]EXP (Pro.)'!H110</f>
        <v>19000</v>
      </c>
      <c r="G266" s="47">
        <f>'[1]EXP (Pro.)'!I110</f>
        <v>19000</v>
      </c>
    </row>
    <row r="267" spans="1:7" ht="18.75" customHeight="1">
      <c r="A267" s="58"/>
      <c r="B267" s="125" t="s">
        <v>280</v>
      </c>
      <c r="C267" s="68"/>
      <c r="D267" s="68"/>
      <c r="E267" s="68"/>
      <c r="F267" s="68"/>
      <c r="G267" s="46"/>
    </row>
    <row r="268" spans="1:7" ht="18.75" customHeight="1">
      <c r="A268" s="58"/>
      <c r="B268" s="125" t="s">
        <v>281</v>
      </c>
      <c r="C268" s="68"/>
      <c r="D268" s="68"/>
      <c r="E268" s="68"/>
      <c r="F268" s="68"/>
      <c r="G268" s="46"/>
    </row>
    <row r="269" spans="1:7" ht="18.75" customHeight="1">
      <c r="A269" s="58"/>
      <c r="B269" s="125" t="s">
        <v>282</v>
      </c>
      <c r="C269" s="47">
        <f>'[1]EXP (Pro.)'!E111</f>
        <v>32848.333333333336</v>
      </c>
      <c r="D269" s="47">
        <f>'[1]EXP (Pro.)'!F111</f>
        <v>36000</v>
      </c>
      <c r="E269" s="47">
        <f>'[1]EXP (Pro.)'!G111</f>
        <v>40000</v>
      </c>
      <c r="F269" s="47">
        <f>'[1]EXP (Pro.)'!H111</f>
        <v>40000</v>
      </c>
      <c r="G269" s="47">
        <f>'[1]EXP (Pro.)'!I111</f>
        <v>40000</v>
      </c>
    </row>
    <row r="270" spans="1:7" ht="18.75" customHeight="1">
      <c r="A270" s="58"/>
      <c r="B270" s="125" t="s">
        <v>715</v>
      </c>
      <c r="C270" s="47">
        <f>'[1]EXP (Pro.)'!E112</f>
        <v>54242.73</v>
      </c>
      <c r="D270" s="47">
        <f>'[1]EXP (Pro.)'!F112</f>
        <v>0</v>
      </c>
      <c r="E270" s="47">
        <f>'[1]EXP (Pro.)'!G112</f>
        <v>0</v>
      </c>
      <c r="F270" s="47">
        <f>'[1]EXP (Pro.)'!H112</f>
        <v>0</v>
      </c>
      <c r="G270" s="47">
        <f>'[1]EXP (Pro.)'!I112</f>
        <v>50000</v>
      </c>
    </row>
    <row r="271" spans="1:7" ht="18.75" customHeight="1">
      <c r="A271" s="58"/>
      <c r="B271" s="125" t="s">
        <v>283</v>
      </c>
      <c r="C271" s="44"/>
      <c r="D271" s="44"/>
      <c r="E271" s="44"/>
      <c r="F271" s="44"/>
      <c r="G271" s="45"/>
    </row>
    <row r="272" spans="1:7" ht="18.75" customHeight="1" thickBot="1">
      <c r="A272" s="127"/>
      <c r="B272" s="119" t="s">
        <v>284</v>
      </c>
      <c r="C272" s="61"/>
      <c r="D272" s="61"/>
      <c r="E272" s="61"/>
      <c r="F272" s="61"/>
      <c r="G272" s="62"/>
    </row>
    <row r="273" spans="1:7" ht="18.75" customHeight="1" thickBot="1">
      <c r="A273" s="128"/>
      <c r="B273" s="115" t="s">
        <v>643</v>
      </c>
      <c r="C273" s="105">
        <f>SUM(C258:C272)</f>
        <v>249378.39666666667</v>
      </c>
      <c r="D273" s="105">
        <f>SUM(D258:D272)</f>
        <v>238557</v>
      </c>
      <c r="E273" s="105">
        <f>SUM(E258:E272)</f>
        <v>300000</v>
      </c>
      <c r="F273" s="105">
        <f>SUM(F258:F272)</f>
        <v>300000</v>
      </c>
      <c r="G273" s="106">
        <f>SUM(G258:G272)</f>
        <v>350000</v>
      </c>
    </row>
    <row r="274" spans="1:7" ht="19.5" customHeight="1">
      <c r="A274" s="69"/>
      <c r="B274" s="119" t="s">
        <v>285</v>
      </c>
      <c r="C274" s="61"/>
      <c r="D274" s="61"/>
      <c r="E274" s="61"/>
      <c r="F274" s="61"/>
      <c r="G274" s="62"/>
    </row>
    <row r="275" spans="1:7" ht="19.5" customHeight="1">
      <c r="A275" s="34"/>
      <c r="B275" s="126" t="s">
        <v>286</v>
      </c>
      <c r="C275" s="71"/>
      <c r="D275" s="71"/>
      <c r="E275" s="71"/>
      <c r="F275" s="71"/>
      <c r="G275" s="66"/>
    </row>
    <row r="276" spans="1:7" ht="19.5" customHeight="1">
      <c r="A276" s="43"/>
      <c r="B276" s="125" t="s">
        <v>287</v>
      </c>
      <c r="C276" s="44"/>
      <c r="D276" s="44"/>
      <c r="E276" s="44"/>
      <c r="F276" s="44"/>
      <c r="G276" s="45"/>
    </row>
    <row r="277" spans="1:7" ht="19.5" customHeight="1">
      <c r="A277" s="43"/>
      <c r="B277" s="125" t="s">
        <v>288</v>
      </c>
      <c r="C277" s="44"/>
      <c r="D277" s="44"/>
      <c r="E277" s="44"/>
      <c r="F277" s="44"/>
      <c r="G277" s="45"/>
    </row>
    <row r="278" spans="1:7" ht="19.5" customHeight="1" thickBot="1">
      <c r="A278" s="69"/>
      <c r="B278" s="70" t="s">
        <v>289</v>
      </c>
      <c r="C278" s="61"/>
      <c r="D278" s="61"/>
      <c r="E278" s="61"/>
      <c r="F278" s="61"/>
      <c r="G278" s="62"/>
    </row>
    <row r="279" spans="1:7" ht="19.5" customHeight="1" thickBot="1">
      <c r="A279" s="102"/>
      <c r="B279" s="115" t="s">
        <v>201</v>
      </c>
      <c r="C279" s="117"/>
      <c r="D279" s="117"/>
      <c r="E279" s="117"/>
      <c r="F279" s="117"/>
      <c r="G279" s="118"/>
    </row>
    <row r="280" spans="1:7" ht="19.5" customHeight="1">
      <c r="A280" s="83"/>
      <c r="B280" s="121" t="s">
        <v>290</v>
      </c>
      <c r="C280" s="87"/>
      <c r="D280" s="87"/>
      <c r="E280" s="87"/>
      <c r="F280" s="87"/>
      <c r="G280" s="88"/>
    </row>
    <row r="281" spans="1:7" ht="19.5" customHeight="1">
      <c r="A281" s="34"/>
      <c r="B281" s="126" t="s">
        <v>291</v>
      </c>
      <c r="C281" s="71"/>
      <c r="D281" s="71"/>
      <c r="E281" s="71"/>
      <c r="F281" s="71"/>
      <c r="G281" s="66"/>
    </row>
    <row r="282" spans="1:7" ht="19.5" customHeight="1">
      <c r="A282" s="43"/>
      <c r="B282" s="39" t="s">
        <v>292</v>
      </c>
      <c r="C282" s="44"/>
      <c r="D282" s="44"/>
      <c r="E282" s="44"/>
      <c r="F282" s="44"/>
      <c r="G282" s="45"/>
    </row>
    <row r="283" spans="1:7" ht="19.5" customHeight="1">
      <c r="A283" s="69"/>
      <c r="B283" s="70" t="s">
        <v>293</v>
      </c>
      <c r="C283" s="61"/>
      <c r="D283" s="61"/>
      <c r="E283" s="61"/>
      <c r="F283" s="61"/>
      <c r="G283" s="62"/>
    </row>
    <row r="284" spans="1:7" ht="19.5" customHeight="1">
      <c r="A284" s="34"/>
      <c r="B284" s="64" t="s">
        <v>303</v>
      </c>
      <c r="C284" s="71"/>
      <c r="D284" s="71"/>
      <c r="E284" s="71"/>
      <c r="F284" s="71"/>
      <c r="G284" s="66"/>
    </row>
    <row r="285" spans="1:7" ht="19.5" customHeight="1">
      <c r="A285" s="43"/>
      <c r="B285" s="125" t="s">
        <v>294</v>
      </c>
      <c r="C285" s="44"/>
      <c r="D285" s="44"/>
      <c r="E285" s="44"/>
      <c r="F285" s="44"/>
      <c r="G285" s="45"/>
    </row>
    <row r="286" spans="1:7" ht="19.5" customHeight="1" thickBot="1">
      <c r="A286" s="69"/>
      <c r="B286" s="119" t="s">
        <v>591</v>
      </c>
      <c r="C286" s="61"/>
      <c r="D286" s="61"/>
      <c r="E286" s="61"/>
      <c r="F286" s="61"/>
      <c r="G286" s="62"/>
    </row>
    <row r="287" spans="1:7" ht="19.5" customHeight="1" thickBot="1">
      <c r="A287" s="102"/>
      <c r="B287" s="115" t="s">
        <v>201</v>
      </c>
      <c r="C287" s="117"/>
      <c r="D287" s="117"/>
      <c r="E287" s="117"/>
      <c r="F287" s="117"/>
      <c r="G287" s="118"/>
    </row>
    <row r="288" spans="1:7" ht="19.5" customHeight="1" thickBot="1">
      <c r="A288" s="72"/>
      <c r="B288" s="121" t="s">
        <v>295</v>
      </c>
      <c r="C288" s="87"/>
      <c r="D288" s="87"/>
      <c r="E288" s="87"/>
      <c r="F288" s="87"/>
      <c r="G288" s="88"/>
    </row>
    <row r="289" spans="1:7" ht="19.5" customHeight="1" thickBot="1">
      <c r="A289" s="102"/>
      <c r="B289" s="115" t="s">
        <v>201</v>
      </c>
      <c r="C289" s="117"/>
      <c r="D289" s="117"/>
      <c r="E289" s="117"/>
      <c r="F289" s="117"/>
      <c r="G289" s="118"/>
    </row>
    <row r="290" spans="1:7" ht="19.5" customHeight="1">
      <c r="A290" s="83"/>
      <c r="B290" s="121" t="s">
        <v>296</v>
      </c>
      <c r="C290" s="87"/>
      <c r="D290" s="87"/>
      <c r="E290" s="87"/>
      <c r="F290" s="87"/>
      <c r="G290" s="88"/>
    </row>
    <row r="291" spans="1:7" ht="19.5" customHeight="1">
      <c r="A291" s="34"/>
      <c r="B291" s="64" t="s">
        <v>266</v>
      </c>
      <c r="C291" s="71"/>
      <c r="D291" s="71"/>
      <c r="E291" s="71"/>
      <c r="F291" s="71"/>
      <c r="G291" s="66"/>
    </row>
    <row r="292" spans="1:7" ht="19.5" customHeight="1">
      <c r="A292" s="43"/>
      <c r="B292" s="125" t="s">
        <v>267</v>
      </c>
      <c r="C292" s="44"/>
      <c r="D292" s="44"/>
      <c r="E292" s="44"/>
      <c r="F292" s="44"/>
      <c r="G292" s="45"/>
    </row>
    <row r="293" spans="1:7" ht="19.5" customHeight="1" thickBot="1">
      <c r="A293" s="69"/>
      <c r="B293" s="119" t="s">
        <v>297</v>
      </c>
      <c r="C293" s="61"/>
      <c r="D293" s="61"/>
      <c r="E293" s="61"/>
      <c r="F293" s="61"/>
      <c r="G293" s="62"/>
    </row>
    <row r="294" spans="1:7" ht="19.5" customHeight="1" thickBot="1">
      <c r="A294" s="102"/>
      <c r="B294" s="115" t="s">
        <v>201</v>
      </c>
      <c r="C294" s="117"/>
      <c r="D294" s="117"/>
      <c r="E294" s="117"/>
      <c r="F294" s="117"/>
      <c r="G294" s="118"/>
    </row>
    <row r="295" spans="1:7" ht="19.5" customHeight="1">
      <c r="A295" s="83"/>
      <c r="B295" s="121" t="s">
        <v>298</v>
      </c>
      <c r="C295" s="87"/>
      <c r="D295" s="87"/>
      <c r="E295" s="87"/>
      <c r="F295" s="87"/>
      <c r="G295" s="88"/>
    </row>
    <row r="296" spans="1:7" ht="19.5" customHeight="1">
      <c r="A296" s="34"/>
      <c r="B296" s="126" t="s">
        <v>153</v>
      </c>
      <c r="C296" s="71"/>
      <c r="D296" s="71"/>
      <c r="E296" s="71"/>
      <c r="F296" s="71"/>
      <c r="G296" s="66"/>
    </row>
    <row r="297" spans="1:7" ht="19.5" customHeight="1">
      <c r="A297" s="43"/>
      <c r="B297" s="125" t="s">
        <v>235</v>
      </c>
      <c r="C297" s="44"/>
      <c r="D297" s="44"/>
      <c r="E297" s="44"/>
      <c r="F297" s="44"/>
      <c r="G297" s="45"/>
    </row>
    <row r="298" spans="1:7" ht="19.5" customHeight="1" thickBot="1">
      <c r="A298" s="69"/>
      <c r="B298" s="70" t="s">
        <v>299</v>
      </c>
      <c r="C298" s="61"/>
      <c r="D298" s="61"/>
      <c r="E298" s="61"/>
      <c r="F298" s="61"/>
      <c r="G298" s="62"/>
    </row>
    <row r="299" spans="1:7" ht="19.5" customHeight="1" thickBot="1">
      <c r="A299" s="102"/>
      <c r="B299" s="115" t="s">
        <v>201</v>
      </c>
      <c r="C299" s="117"/>
      <c r="D299" s="117"/>
      <c r="E299" s="117"/>
      <c r="F299" s="117"/>
      <c r="G299" s="118"/>
    </row>
    <row r="300" spans="1:7" ht="19.5" customHeight="1">
      <c r="A300" s="83"/>
      <c r="B300" s="121" t="s">
        <v>300</v>
      </c>
      <c r="C300" s="87"/>
      <c r="D300" s="87"/>
      <c r="E300" s="87"/>
      <c r="F300" s="87"/>
      <c r="G300" s="88"/>
    </row>
    <row r="301" spans="1:7" ht="19.5" customHeight="1">
      <c r="A301" s="34"/>
      <c r="B301" s="126" t="s">
        <v>153</v>
      </c>
      <c r="C301" s="54">
        <f>'[1]EXP (Pro.)'!E114</f>
        <v>151254.80000000002</v>
      </c>
      <c r="D301" s="54">
        <f>'[1]EXP (Pro.)'!F114</f>
        <v>161640</v>
      </c>
      <c r="E301" s="54">
        <f>'[1]EXP (Pro.)'!G114</f>
        <v>172000</v>
      </c>
      <c r="F301" s="54">
        <f>'[1]EXP (Pro.)'!H114</f>
        <v>172044</v>
      </c>
      <c r="G301" s="54">
        <f>'[1]EXP (Pro.)'!I114</f>
        <v>172044</v>
      </c>
    </row>
    <row r="302" spans="1:7" ht="19.5" customHeight="1">
      <c r="A302" s="43"/>
      <c r="B302" s="125" t="s">
        <v>301</v>
      </c>
      <c r="C302" s="54">
        <f>'[1]EXP (Pro.)'!E115</f>
        <v>19761</v>
      </c>
      <c r="D302" s="54">
        <f>'[1]EXP (Pro.)'!F115</f>
        <v>19941</v>
      </c>
      <c r="E302" s="54">
        <f>'[1]EXP (Pro.)'!G115</f>
        <v>20000</v>
      </c>
      <c r="F302" s="54">
        <f>'[1]EXP (Pro.)'!H115</f>
        <v>20000</v>
      </c>
      <c r="G302" s="54">
        <f>'[1]EXP (Pro.)'!I115</f>
        <v>20000</v>
      </c>
    </row>
    <row r="303" spans="1:7" ht="19.5" customHeight="1" thickBot="1">
      <c r="A303" s="69"/>
      <c r="B303" s="119" t="s">
        <v>299</v>
      </c>
      <c r="C303" s="61"/>
      <c r="D303" s="61"/>
      <c r="E303" s="61"/>
      <c r="F303" s="61"/>
      <c r="G303" s="62"/>
    </row>
    <row r="304" spans="1:7" ht="19.5" customHeight="1" thickBot="1">
      <c r="A304" s="108"/>
      <c r="B304" s="103" t="s">
        <v>302</v>
      </c>
      <c r="C304" s="105">
        <f>SUM(C301:C303)</f>
        <v>171015.80000000002</v>
      </c>
      <c r="D304" s="105">
        <f>SUM(D301:D303)</f>
        <v>181581</v>
      </c>
      <c r="E304" s="105">
        <f>SUM(E301:E303)</f>
        <v>192000</v>
      </c>
      <c r="F304" s="105">
        <f>SUM(F301:F303)</f>
        <v>192044</v>
      </c>
      <c r="G304" s="105">
        <f>SUM(G301:G303)</f>
        <v>192044</v>
      </c>
    </row>
    <row r="305" spans="1:7" ht="18">
      <c r="A305" s="69"/>
      <c r="B305" s="119" t="s">
        <v>304</v>
      </c>
      <c r="C305" s="61"/>
      <c r="D305" s="61"/>
      <c r="E305" s="61"/>
      <c r="F305" s="61"/>
      <c r="G305" s="62"/>
    </row>
    <row r="306" spans="1:7" ht="18">
      <c r="A306" s="34"/>
      <c r="B306" s="126" t="s">
        <v>305</v>
      </c>
      <c r="C306" s="71"/>
      <c r="D306" s="71"/>
      <c r="E306" s="71"/>
      <c r="F306" s="71"/>
      <c r="G306" s="66"/>
    </row>
    <row r="307" spans="1:7" ht="30" customHeight="1">
      <c r="A307" s="43"/>
      <c r="B307" s="125" t="s">
        <v>306</v>
      </c>
      <c r="C307" s="44"/>
      <c r="D307" s="44"/>
      <c r="E307" s="44"/>
      <c r="F307" s="44"/>
      <c r="G307" s="45"/>
    </row>
    <row r="308" spans="1:7" ht="18">
      <c r="A308" s="43"/>
      <c r="B308" s="39" t="s">
        <v>307</v>
      </c>
      <c r="C308" s="44"/>
      <c r="D308" s="44"/>
      <c r="E308" s="44"/>
      <c r="F308" s="44"/>
      <c r="G308" s="45"/>
    </row>
    <row r="309" spans="1:7" ht="18">
      <c r="A309" s="43"/>
      <c r="B309" s="125" t="s">
        <v>308</v>
      </c>
      <c r="C309" s="44"/>
      <c r="D309" s="44"/>
      <c r="E309" s="44"/>
      <c r="F309" s="44"/>
      <c r="G309" s="45"/>
    </row>
    <row r="310" spans="1:7" ht="18">
      <c r="A310" s="43"/>
      <c r="B310" s="39" t="s">
        <v>309</v>
      </c>
      <c r="C310" s="44"/>
      <c r="D310" s="44"/>
      <c r="E310" s="44"/>
      <c r="F310" s="44"/>
      <c r="G310" s="45"/>
    </row>
    <row r="311" spans="1:7" ht="18">
      <c r="A311" s="43"/>
      <c r="B311" s="125" t="s">
        <v>310</v>
      </c>
      <c r="C311" s="44"/>
      <c r="D311" s="44"/>
      <c r="E311" s="44"/>
      <c r="F311" s="44"/>
      <c r="G311" s="45"/>
    </row>
    <row r="312" spans="1:7" ht="18">
      <c r="A312" s="43"/>
      <c r="B312" s="125" t="s">
        <v>311</v>
      </c>
      <c r="C312" s="44"/>
      <c r="D312" s="44"/>
      <c r="E312" s="44"/>
      <c r="F312" s="44"/>
      <c r="G312" s="45"/>
    </row>
    <row r="313" spans="1:7" ht="19.5" customHeight="1">
      <c r="A313" s="69"/>
      <c r="B313" s="130" t="s">
        <v>471</v>
      </c>
      <c r="C313" s="61"/>
      <c r="D313" s="100"/>
      <c r="E313" s="100"/>
      <c r="F313" s="100"/>
      <c r="G313" s="101"/>
    </row>
    <row r="314" spans="1:7" ht="19.5" customHeight="1">
      <c r="A314" s="83"/>
      <c r="B314" s="121" t="s">
        <v>472</v>
      </c>
      <c r="C314" s="54">
        <f>'[1]EXP (Pro.)'!E117</f>
        <v>418333.3333333333</v>
      </c>
      <c r="D314" s="54">
        <f>'[1]EXP (Pro.)'!F117</f>
        <v>500000</v>
      </c>
      <c r="E314" s="54">
        <f>'[1]EXP (Pro.)'!G117</f>
        <v>500000</v>
      </c>
      <c r="F314" s="54">
        <f>'[1]EXP (Pro.)'!H117</f>
        <v>500000</v>
      </c>
      <c r="G314" s="54">
        <f>'[1]EXP (Pro.)'!I117</f>
        <v>500000</v>
      </c>
    </row>
    <row r="315" spans="1:7" ht="18">
      <c r="A315" s="146"/>
      <c r="B315" s="39" t="s">
        <v>312</v>
      </c>
      <c r="C315" s="144"/>
      <c r="D315" s="44"/>
      <c r="E315" s="44"/>
      <c r="F315" s="44"/>
      <c r="G315" s="44"/>
    </row>
    <row r="316" spans="1:7" ht="18">
      <c r="A316" s="145"/>
      <c r="B316" s="70" t="s">
        <v>592</v>
      </c>
      <c r="C316" s="144"/>
      <c r="D316" s="44"/>
      <c r="E316" s="44"/>
      <c r="F316" s="44"/>
      <c r="G316" s="44"/>
    </row>
    <row r="317" spans="1:7" ht="18" thickBot="1">
      <c r="A317" s="142"/>
      <c r="B317" s="132" t="s">
        <v>313</v>
      </c>
      <c r="C317" s="143">
        <f>SUM(C305:C316)</f>
        <v>418333.3333333333</v>
      </c>
      <c r="D317" s="143">
        <f>SUM(D305:D316)</f>
        <v>500000</v>
      </c>
      <c r="E317" s="143">
        <f>SUM(E305:E316)</f>
        <v>500000</v>
      </c>
      <c r="F317" s="143">
        <f>SUM(F305:F316)</f>
        <v>500000</v>
      </c>
      <c r="G317" s="143">
        <f>SUM(G305:G316)</f>
        <v>500000</v>
      </c>
    </row>
    <row r="318" spans="1:7" ht="21">
      <c r="A318" s="146"/>
      <c r="B318" s="148" t="s">
        <v>641</v>
      </c>
      <c r="C318" s="147">
        <f>'[1]EXP (Pro.)'!E119</f>
        <v>0</v>
      </c>
      <c r="D318" s="147">
        <f>'[1]EXP (Pro.)'!F119</f>
        <v>0</v>
      </c>
      <c r="E318" s="147">
        <f>'[1]EXP (Pro.)'!G119</f>
        <v>1029000</v>
      </c>
      <c r="F318" s="147">
        <f>'[1]EXP (Pro.)'!H119</f>
        <v>1029000</v>
      </c>
      <c r="G318" s="147">
        <f>'[1]EXP (Pro.)'!I119</f>
        <v>1012608.8500000001</v>
      </c>
    </row>
    <row r="319" spans="1:7" ht="18" thickBot="1">
      <c r="A319" s="131"/>
      <c r="B319" s="132" t="s">
        <v>644</v>
      </c>
      <c r="C319" s="107">
        <f>C317+C318+C304+C273+C256+C252+C247+C245+C232+C171+C110+C66+C44+C39+C23</f>
        <v>66684394.31333333</v>
      </c>
      <c r="D319" s="107">
        <f>D317+D318+D304+D273+D256+D252+D247+D245+D232+D171+D110+D66+D44+D39+D23</f>
        <v>75565661</v>
      </c>
      <c r="E319" s="107">
        <f>E317+E318+E304+E273+E256+E252+E247+E245+E232+E171+E110+E66+E44+E39+E23</f>
        <v>76064421</v>
      </c>
      <c r="F319" s="107">
        <f>F317+F318+F304+F273+F256+F252+F247+F245+F232+F171+F110+F66+F44+F39+F23</f>
        <v>77055107</v>
      </c>
      <c r="G319" s="107">
        <f>G317+G318+G304+G273+G256+G252+G247+G245+G232+G171+G110+G66+G44+G39+G23</f>
        <v>121912276.85</v>
      </c>
    </row>
    <row r="320" spans="1:7" ht="18" thickBot="1">
      <c r="A320" s="133"/>
      <c r="B320" s="182" t="s">
        <v>642</v>
      </c>
      <c r="C320" s="134">
        <f>'[1]EXP (Pro.)'!E121</f>
        <v>21774519.41333333</v>
      </c>
      <c r="D320" s="134">
        <f>'[1]EXP (Pro.)'!F121</f>
        <v>24326489.939999998</v>
      </c>
      <c r="E320" s="134">
        <f>'[1]EXP (Pro.)'!G121</f>
        <v>25145296.939999998</v>
      </c>
      <c r="F320" s="134">
        <f>'[1]EXP (Pro.)'!H121</f>
        <v>32085531</v>
      </c>
      <c r="G320" s="134">
        <f>'[1]EXP (Pro.)'!I121</f>
        <v>20922163.670000017</v>
      </c>
    </row>
    <row r="321" spans="1:7" ht="18" thickBot="1">
      <c r="A321" s="135"/>
      <c r="B321" s="103" t="s">
        <v>134</v>
      </c>
      <c r="C321" s="105">
        <f>SUM(C319:C320)</f>
        <v>88458913.72666666</v>
      </c>
      <c r="D321" s="105">
        <f>SUM(D319:D320)</f>
        <v>99892150.94</v>
      </c>
      <c r="E321" s="105">
        <f>SUM(E319:E320)</f>
        <v>101209717.94</v>
      </c>
      <c r="F321" s="105">
        <f>SUM(F319:F320)</f>
        <v>109140638</v>
      </c>
      <c r="G321" s="105">
        <f>SUM(G319:G320)</f>
        <v>142834440.52</v>
      </c>
    </row>
    <row r="322" spans="1:7" ht="12.75" customHeight="1">
      <c r="A322" s="2"/>
      <c r="B322" s="6"/>
      <c r="C322" s="2"/>
      <c r="D322" s="2"/>
      <c r="E322" s="2"/>
      <c r="F322" s="2"/>
      <c r="G322" s="2"/>
    </row>
    <row r="323" spans="1:7" ht="13.5">
      <c r="A323" s="3"/>
      <c r="B323" s="7"/>
      <c r="C323" s="4"/>
      <c r="D323" s="4"/>
      <c r="E323" s="4"/>
      <c r="G323" s="3"/>
    </row>
  </sheetData>
  <sheetProtection/>
  <mergeCells count="7">
    <mergeCell ref="B1:G1"/>
    <mergeCell ref="C4:C5"/>
    <mergeCell ref="D4:D5"/>
    <mergeCell ref="E4:F4"/>
    <mergeCell ref="G4:G5"/>
    <mergeCell ref="A2:G2"/>
    <mergeCell ref="A4:B5"/>
  </mergeCells>
  <printOptions/>
  <pageMargins left="0.61" right="1" top="0.5" bottom="0.5" header="0.5" footer="0.5"/>
  <pageSetup fitToHeight="0" fitToWidth="0" horizontalDpi="300" verticalDpi="300" orientation="landscape" paperSize="5" scale="71" r:id="rId1"/>
  <headerFooter alignWithMargins="0">
    <oddFooter>&amp;CPROPOSED BUDGET(EXPENDITURE)-&amp;P</oddFooter>
  </headerFooter>
  <rowBreaks count="12" manualBreakCount="12">
    <brk id="29" max="255" man="1"/>
    <brk id="61" max="255" man="1"/>
    <brk id="77" max="255" man="1"/>
    <brk id="98" max="255" man="1"/>
    <brk id="123" max="255" man="1"/>
    <brk id="146" max="255" man="1"/>
    <brk id="171" max="255" man="1"/>
    <brk id="196" max="255" man="1"/>
    <brk id="223" max="255" man="1"/>
    <brk id="253" max="255" man="1"/>
    <brk id="279" max="255" man="1"/>
    <brk id="30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63"/>
  <sheetViews>
    <sheetView view="pageBreakPreview" zoomScale="70" zoomScaleSheetLayoutView="70" zoomScalePageLayoutView="0" workbookViewId="0" topLeftCell="A136">
      <selection activeCell="B33" sqref="B33"/>
    </sheetView>
  </sheetViews>
  <sheetFormatPr defaultColWidth="9.140625" defaultRowHeight="12.75"/>
  <cols>
    <col min="1" max="1" width="16.140625" style="155" customWidth="1"/>
    <col min="2" max="2" width="128.28125" style="3" customWidth="1"/>
    <col min="3" max="3" width="22.57421875" style="3" bestFit="1" customWidth="1"/>
    <col min="4" max="16384" width="8.8515625" style="3" customWidth="1"/>
  </cols>
  <sheetData>
    <row r="1" spans="1:3" ht="25.5" hidden="1">
      <c r="A1" s="341" t="s">
        <v>713</v>
      </c>
      <c r="B1" s="341"/>
      <c r="C1" s="341"/>
    </row>
    <row r="2" spans="1:3" ht="24.75" customHeight="1" hidden="1">
      <c r="A2" s="250"/>
      <c r="B2" s="251"/>
      <c r="C2" s="252" t="s">
        <v>714</v>
      </c>
    </row>
    <row r="3" spans="1:3" ht="24.75" customHeight="1" hidden="1">
      <c r="A3" s="185" t="s">
        <v>328</v>
      </c>
      <c r="B3" s="185" t="s">
        <v>677</v>
      </c>
      <c r="C3" s="206" t="s">
        <v>678</v>
      </c>
    </row>
    <row r="4" spans="1:3" ht="24.75" customHeight="1">
      <c r="A4" s="207"/>
      <c r="B4" s="208"/>
      <c r="C4" s="209"/>
    </row>
    <row r="5" spans="1:3" ht="24.75" customHeight="1">
      <c r="A5" s="336" t="s">
        <v>378</v>
      </c>
      <c r="B5" s="211" t="s">
        <v>379</v>
      </c>
      <c r="C5" s="212">
        <f>'[1]EXP (Pro.)'!I8</f>
        <v>221200</v>
      </c>
    </row>
    <row r="6" spans="1:3" ht="24.75" customHeight="1">
      <c r="A6" s="336"/>
      <c r="B6" s="213" t="s">
        <v>380</v>
      </c>
      <c r="C6" s="214"/>
    </row>
    <row r="7" spans="1:3" ht="21">
      <c r="A7" s="210" t="s">
        <v>381</v>
      </c>
      <c r="B7" s="215" t="s">
        <v>679</v>
      </c>
      <c r="C7" s="212">
        <f>'[1]EXP (Pro.)'!I9</f>
        <v>80000</v>
      </c>
    </row>
    <row r="8" spans="1:3" ht="21">
      <c r="A8" s="210" t="s">
        <v>330</v>
      </c>
      <c r="B8" s="216" t="s">
        <v>680</v>
      </c>
      <c r="C8" s="217">
        <f>'[1]EXP (Pro.)'!I10</f>
        <v>200000</v>
      </c>
    </row>
    <row r="9" spans="1:3" ht="24.75" customHeight="1">
      <c r="A9" s="336" t="s">
        <v>382</v>
      </c>
      <c r="B9" s="211" t="s">
        <v>388</v>
      </c>
      <c r="C9" s="212">
        <f>'[1]EXP (Pro.)'!I12</f>
        <v>2347955</v>
      </c>
    </row>
    <row r="10" spans="1:3" ht="21">
      <c r="A10" s="336"/>
      <c r="B10" s="218" t="s">
        <v>520</v>
      </c>
      <c r="C10" s="214"/>
    </row>
    <row r="11" spans="1:3" ht="24.75" customHeight="1">
      <c r="A11" s="336" t="s">
        <v>383</v>
      </c>
      <c r="B11" s="211" t="s">
        <v>389</v>
      </c>
      <c r="C11" s="212">
        <f>'[1]EXP (Pro.)'!I13</f>
        <v>50000</v>
      </c>
    </row>
    <row r="12" spans="1:3" ht="21">
      <c r="A12" s="336"/>
      <c r="B12" s="218" t="s">
        <v>596</v>
      </c>
      <c r="C12" s="214"/>
    </row>
    <row r="13" spans="1:3" ht="21">
      <c r="A13" s="336" t="s">
        <v>384</v>
      </c>
      <c r="B13" s="211" t="s">
        <v>521</v>
      </c>
      <c r="C13" s="212">
        <f>'[1]EXP (Pro.)'!I14</f>
        <v>120000</v>
      </c>
    </row>
    <row r="14" spans="1:3" ht="42">
      <c r="A14" s="336"/>
      <c r="B14" s="218" t="s">
        <v>604</v>
      </c>
      <c r="C14" s="214"/>
    </row>
    <row r="15" spans="1:3" ht="24.75" customHeight="1">
      <c r="A15" s="336" t="s">
        <v>385</v>
      </c>
      <c r="B15" s="219" t="s">
        <v>522</v>
      </c>
      <c r="C15" s="212">
        <f>'[1]EXP (Pro.)'!I17</f>
        <v>116315</v>
      </c>
    </row>
    <row r="16" spans="1:3" ht="21">
      <c r="A16" s="336"/>
      <c r="B16" s="218" t="s">
        <v>523</v>
      </c>
      <c r="C16" s="214"/>
    </row>
    <row r="17" spans="1:3" ht="24.75" customHeight="1">
      <c r="A17" s="336" t="s">
        <v>524</v>
      </c>
      <c r="B17" s="219" t="s">
        <v>525</v>
      </c>
      <c r="C17" s="212">
        <f>'[1]EXP (Pro.)'!I18</f>
        <v>10000</v>
      </c>
    </row>
    <row r="18" spans="1:3" ht="21">
      <c r="A18" s="342"/>
      <c r="B18" s="220" t="s">
        <v>681</v>
      </c>
      <c r="C18" s="221"/>
    </row>
    <row r="19" spans="1:3" ht="21">
      <c r="A19" s="222" t="s">
        <v>682</v>
      </c>
      <c r="B19" s="223" t="s">
        <v>683</v>
      </c>
      <c r="C19" s="224">
        <f>'[1]EXP (Pro.)'!I20</f>
        <v>1100000</v>
      </c>
    </row>
    <row r="20" spans="1:3" ht="21">
      <c r="A20" s="225"/>
      <c r="B20" s="226" t="s">
        <v>684</v>
      </c>
      <c r="C20" s="227"/>
    </row>
    <row r="21" spans="1:3" ht="21">
      <c r="A21" s="228" t="s">
        <v>386</v>
      </c>
      <c r="B21" s="229" t="s">
        <v>685</v>
      </c>
      <c r="C21" s="230">
        <f>'[1]EXP (Pro.)'!I21</f>
        <v>1300000</v>
      </c>
    </row>
    <row r="22" spans="1:3" ht="21">
      <c r="A22" s="210" t="s">
        <v>387</v>
      </c>
      <c r="B22" s="231"/>
      <c r="C22" s="232">
        <f>'[1]EXP (Pro.)'!I22</f>
        <v>0</v>
      </c>
    </row>
    <row r="23" spans="1:3" ht="21">
      <c r="A23" s="337" t="s">
        <v>686</v>
      </c>
      <c r="B23" s="233" t="s">
        <v>687</v>
      </c>
      <c r="C23" s="224">
        <f>'[1]EXP (Pro.)'!I23</f>
        <v>3800000</v>
      </c>
    </row>
    <row r="24" spans="1:3" ht="21">
      <c r="A24" s="338"/>
      <c r="B24" s="234" t="s">
        <v>688</v>
      </c>
      <c r="C24" s="227"/>
    </row>
    <row r="25" spans="1:3" ht="21">
      <c r="A25" s="336" t="s">
        <v>390</v>
      </c>
      <c r="B25" s="236" t="s">
        <v>402</v>
      </c>
      <c r="C25" s="259">
        <f>'[1]EXP (Pro.)'!I25</f>
        <v>400000</v>
      </c>
    </row>
    <row r="26" spans="1:3" ht="18">
      <c r="A26" s="336"/>
      <c r="B26" s="255" t="s">
        <v>689</v>
      </c>
      <c r="C26" s="254"/>
    </row>
    <row r="27" spans="1:3" ht="21">
      <c r="A27" s="210" t="s">
        <v>690</v>
      </c>
      <c r="B27" s="255" t="s">
        <v>691</v>
      </c>
      <c r="C27" s="230">
        <f>'[1]EXP (Pro.)'!I26</f>
        <v>400000</v>
      </c>
    </row>
    <row r="28" spans="1:3" ht="18.75" customHeight="1">
      <c r="A28" s="336" t="s">
        <v>391</v>
      </c>
      <c r="B28" s="236" t="s">
        <v>527</v>
      </c>
      <c r="C28" s="212">
        <f>'[1]EXP (Pro.)'!I27</f>
        <v>400000</v>
      </c>
    </row>
    <row r="29" spans="1:3" ht="18.75" customHeight="1">
      <c r="A29" s="336"/>
      <c r="B29" s="260" t="s">
        <v>692</v>
      </c>
      <c r="C29" s="214"/>
    </row>
    <row r="30" spans="1:3" ht="24.75" customHeight="1">
      <c r="A30" s="336" t="s">
        <v>392</v>
      </c>
      <c r="B30" s="343" t="s">
        <v>529</v>
      </c>
      <c r="C30" s="212">
        <f>'[1]EXP (Pro.)'!I29</f>
        <v>694452</v>
      </c>
    </row>
    <row r="31" spans="1:3" ht="18">
      <c r="A31" s="336"/>
      <c r="B31" s="344"/>
      <c r="C31" s="214"/>
    </row>
    <row r="32" spans="1:3" ht="24.75" customHeight="1">
      <c r="A32" s="336" t="s">
        <v>393</v>
      </c>
      <c r="B32" s="236" t="s">
        <v>530</v>
      </c>
      <c r="C32" s="212">
        <f>'[1]EXP (Pro.)'!I30</f>
        <v>20000</v>
      </c>
    </row>
    <row r="33" spans="1:3" ht="42">
      <c r="A33" s="336"/>
      <c r="B33" s="189" t="s">
        <v>531</v>
      </c>
      <c r="C33" s="214"/>
    </row>
    <row r="34" spans="1:3" ht="21">
      <c r="A34" s="336" t="s">
        <v>394</v>
      </c>
      <c r="B34" s="236" t="s">
        <v>403</v>
      </c>
      <c r="C34" s="212">
        <f>'[1]EXP (Pro.)'!I33</f>
        <v>1633820</v>
      </c>
    </row>
    <row r="35" spans="1:3" ht="42">
      <c r="A35" s="336"/>
      <c r="B35" s="189" t="s">
        <v>532</v>
      </c>
      <c r="C35" s="214"/>
    </row>
    <row r="36" spans="1:3" ht="24.75" customHeight="1">
      <c r="A36" s="336" t="s">
        <v>395</v>
      </c>
      <c r="B36" s="236" t="s">
        <v>533</v>
      </c>
      <c r="C36" s="212">
        <f>'[1]EXP (Pro.)'!I34</f>
        <v>2000000</v>
      </c>
    </row>
    <row r="37" spans="1:3" ht="48.75" customHeight="1">
      <c r="A37" s="336"/>
      <c r="B37" s="189" t="s">
        <v>605</v>
      </c>
      <c r="C37" s="214"/>
    </row>
    <row r="38" spans="1:3" ht="24.75" customHeight="1">
      <c r="A38" s="336" t="s">
        <v>396</v>
      </c>
      <c r="B38" s="236" t="s">
        <v>404</v>
      </c>
      <c r="C38" s="212">
        <f>'[1]EXP (Pro.)'!I36</f>
        <v>164364</v>
      </c>
    </row>
    <row r="39" spans="1:3" ht="42">
      <c r="A39" s="336"/>
      <c r="B39" s="189" t="s">
        <v>534</v>
      </c>
      <c r="C39" s="214"/>
    </row>
    <row r="40" spans="1:3" ht="21">
      <c r="A40" s="336" t="s">
        <v>397</v>
      </c>
      <c r="B40" s="236" t="s">
        <v>535</v>
      </c>
      <c r="C40" s="212">
        <f>'[1]EXP (Pro.)'!I37</f>
        <v>10000</v>
      </c>
    </row>
    <row r="41" spans="1:3" ht="42">
      <c r="A41" s="336"/>
      <c r="B41" s="189" t="s">
        <v>536</v>
      </c>
      <c r="C41" s="214"/>
    </row>
    <row r="42" spans="1:3" ht="21">
      <c r="A42" s="336" t="s">
        <v>398</v>
      </c>
      <c r="B42" s="236" t="s">
        <v>537</v>
      </c>
      <c r="C42" s="212">
        <f>'[1]EXP (Pro.)'!I39</f>
        <v>167964</v>
      </c>
    </row>
    <row r="43" spans="1:3" ht="42">
      <c r="A43" s="336"/>
      <c r="B43" s="189" t="s">
        <v>538</v>
      </c>
      <c r="C43" s="214"/>
    </row>
    <row r="44" spans="1:3" ht="24.75" customHeight="1">
      <c r="A44" s="336" t="s">
        <v>399</v>
      </c>
      <c r="B44" s="236" t="s">
        <v>539</v>
      </c>
      <c r="C44" s="212">
        <f>'[1]EXP (Pro.)'!I40</f>
        <v>3000</v>
      </c>
    </row>
    <row r="45" spans="1:3" ht="42">
      <c r="A45" s="336"/>
      <c r="B45" s="189" t="s">
        <v>540</v>
      </c>
      <c r="C45" s="214"/>
    </row>
    <row r="46" spans="1:3" ht="24.75" customHeight="1">
      <c r="A46" s="336" t="s">
        <v>400</v>
      </c>
      <c r="B46" s="236" t="s">
        <v>405</v>
      </c>
      <c r="C46" s="212">
        <f>'[1]EXP (Pro.)'!I42</f>
        <v>1670550</v>
      </c>
    </row>
    <row r="47" spans="1:3" ht="42">
      <c r="A47" s="336"/>
      <c r="B47" s="189" t="s">
        <v>541</v>
      </c>
      <c r="C47" s="214"/>
    </row>
    <row r="48" spans="1:3" ht="24.75" customHeight="1">
      <c r="A48" s="336" t="s">
        <v>401</v>
      </c>
      <c r="B48" s="236" t="s">
        <v>542</v>
      </c>
      <c r="C48" s="212">
        <f>'[1]EXP (Pro.)'!I43</f>
        <v>100000</v>
      </c>
    </row>
    <row r="49" spans="1:3" ht="47.25" customHeight="1">
      <c r="A49" s="336"/>
      <c r="B49" s="189" t="s">
        <v>543</v>
      </c>
      <c r="C49" s="214"/>
    </row>
    <row r="50" spans="1:3" ht="24.75" customHeight="1">
      <c r="A50" s="336" t="s">
        <v>406</v>
      </c>
      <c r="B50" s="236" t="s">
        <v>544</v>
      </c>
      <c r="C50" s="212">
        <f>'[1]EXP (Pro.)'!I45</f>
        <v>149481</v>
      </c>
    </row>
    <row r="51" spans="1:3" ht="24.75" customHeight="1">
      <c r="A51" s="336"/>
      <c r="B51" s="189" t="s">
        <v>545</v>
      </c>
      <c r="C51" s="214"/>
    </row>
    <row r="52" spans="1:3" ht="21">
      <c r="A52" s="336" t="s">
        <v>407</v>
      </c>
      <c r="B52" s="236" t="s">
        <v>546</v>
      </c>
      <c r="C52" s="212">
        <f>'[1]EXP (Pro.)'!I46</f>
        <v>10000</v>
      </c>
    </row>
    <row r="53" spans="1:3" ht="42">
      <c r="A53" s="336"/>
      <c r="B53" s="189" t="s">
        <v>547</v>
      </c>
      <c r="C53" s="214"/>
    </row>
    <row r="54" spans="1:3" ht="24.75" customHeight="1">
      <c r="A54" s="336" t="s">
        <v>408</v>
      </c>
      <c r="B54" s="236" t="s">
        <v>361</v>
      </c>
      <c r="C54" s="212">
        <f>'[1]EXP (Pro.)'!I49</f>
        <v>599864</v>
      </c>
    </row>
    <row r="55" spans="1:3" ht="42">
      <c r="A55" s="336"/>
      <c r="B55" s="189" t="s">
        <v>548</v>
      </c>
      <c r="C55" s="214"/>
    </row>
    <row r="56" spans="1:3" ht="24.75" customHeight="1">
      <c r="A56" s="336" t="s">
        <v>409</v>
      </c>
      <c r="B56" s="343" t="s">
        <v>549</v>
      </c>
      <c r="C56" s="212">
        <f>'[1]EXP (Pro.)'!I50</f>
        <v>105000</v>
      </c>
    </row>
    <row r="57" spans="1:3" ht="24.75" customHeight="1">
      <c r="A57" s="336"/>
      <c r="B57" s="344"/>
      <c r="C57" s="214"/>
    </row>
    <row r="58" spans="1:3" ht="24.75" customHeight="1">
      <c r="A58" s="210" t="s">
        <v>693</v>
      </c>
      <c r="B58" s="258"/>
      <c r="C58" s="237">
        <f>'[1]EXP (Pro.)'!I51</f>
        <v>0</v>
      </c>
    </row>
    <row r="59" spans="1:3" ht="24.75" customHeight="1">
      <c r="A59" s="336" t="s">
        <v>410</v>
      </c>
      <c r="B59" s="236" t="s">
        <v>606</v>
      </c>
      <c r="C59" s="253">
        <f>'[1]EXP (Pro.)'!I52</f>
        <v>25000</v>
      </c>
    </row>
    <row r="60" spans="1:3" ht="24.75" customHeight="1">
      <c r="A60" s="336"/>
      <c r="B60" s="255" t="s">
        <v>694</v>
      </c>
      <c r="C60" s="254"/>
    </row>
    <row r="61" spans="1:3" ht="21">
      <c r="A61" s="210" t="s">
        <v>411</v>
      </c>
      <c r="B61" s="189" t="s">
        <v>551</v>
      </c>
      <c r="C61" s="217">
        <f>'[1]EXP (Pro.)'!I54</f>
        <v>25000</v>
      </c>
    </row>
    <row r="62" spans="1:3" ht="21">
      <c r="A62" s="336" t="s">
        <v>412</v>
      </c>
      <c r="B62" s="236" t="s">
        <v>416</v>
      </c>
      <c r="C62" s="212">
        <f>'[1]EXP (Pro.)'!I55</f>
        <v>2004226</v>
      </c>
    </row>
    <row r="63" spans="1:3" ht="42">
      <c r="A63" s="336"/>
      <c r="B63" s="189" t="s">
        <v>552</v>
      </c>
      <c r="C63" s="214"/>
    </row>
    <row r="64" spans="1:3" ht="21">
      <c r="A64" s="336" t="s">
        <v>413</v>
      </c>
      <c r="B64" s="236" t="s">
        <v>553</v>
      </c>
      <c r="C64" s="212">
        <f>'[1]EXP (Pro.)'!I56</f>
        <v>65000</v>
      </c>
    </row>
    <row r="65" spans="1:3" ht="42">
      <c r="A65" s="336"/>
      <c r="B65" s="189" t="s">
        <v>554</v>
      </c>
      <c r="C65" s="214"/>
    </row>
    <row r="66" spans="1:3" ht="24.75" customHeight="1">
      <c r="A66" s="336" t="s">
        <v>414</v>
      </c>
      <c r="B66" s="236" t="s">
        <v>417</v>
      </c>
      <c r="C66" s="212">
        <f>'[1]EXP (Pro.)'!I58</f>
        <v>236894</v>
      </c>
    </row>
    <row r="67" spans="1:3" ht="42">
      <c r="A67" s="336"/>
      <c r="B67" s="189" t="s">
        <v>555</v>
      </c>
      <c r="C67" s="214"/>
    </row>
    <row r="68" spans="1:3" ht="24.75" customHeight="1">
      <c r="A68" s="336" t="s">
        <v>415</v>
      </c>
      <c r="B68" s="236" t="s">
        <v>553</v>
      </c>
      <c r="C68" s="212">
        <f>'[1]EXP (Pro.)'!I59</f>
        <v>40000</v>
      </c>
    </row>
    <row r="69" spans="1:3" ht="42">
      <c r="A69" s="336"/>
      <c r="B69" s="189" t="s">
        <v>556</v>
      </c>
      <c r="C69" s="214"/>
    </row>
    <row r="70" spans="1:3" ht="21">
      <c r="A70" s="336" t="s">
        <v>557</v>
      </c>
      <c r="B70" s="236" t="s">
        <v>558</v>
      </c>
      <c r="C70" s="212">
        <f>'[1]EXP (Pro.)'!I63</f>
        <v>630000</v>
      </c>
    </row>
    <row r="71" spans="1:3" ht="42">
      <c r="A71" s="336"/>
      <c r="B71" s="189" t="s">
        <v>559</v>
      </c>
      <c r="C71" s="214"/>
    </row>
    <row r="72" spans="1:3" ht="21">
      <c r="A72" s="336" t="s">
        <v>418</v>
      </c>
      <c r="B72" s="236" t="s">
        <v>560</v>
      </c>
      <c r="C72" s="212">
        <f>'[1]EXP (Pro.)'!I66</f>
        <v>3306936</v>
      </c>
    </row>
    <row r="73" spans="1:3" ht="42">
      <c r="A73" s="336"/>
      <c r="B73" s="189" t="s">
        <v>561</v>
      </c>
      <c r="C73" s="214"/>
    </row>
    <row r="74" spans="1:3" ht="18" customHeight="1">
      <c r="A74" s="336" t="s">
        <v>419</v>
      </c>
      <c r="B74" s="236" t="s">
        <v>424</v>
      </c>
      <c r="C74" s="212">
        <f>'[1]EXP (Pro.)'!I67</f>
        <v>168730</v>
      </c>
    </row>
    <row r="75" spans="1:3" ht="42">
      <c r="A75" s="336"/>
      <c r="B75" s="189" t="s">
        <v>562</v>
      </c>
      <c r="C75" s="214"/>
    </row>
    <row r="76" spans="1:3" ht="21">
      <c r="A76" s="336" t="s">
        <v>563</v>
      </c>
      <c r="B76" s="236" t="s">
        <v>553</v>
      </c>
      <c r="C76" s="212">
        <f>'[1]EXP (Pro.)'!I68</f>
        <v>10000</v>
      </c>
    </row>
    <row r="77" spans="1:3" ht="21">
      <c r="A77" s="336"/>
      <c r="B77" s="189" t="s">
        <v>597</v>
      </c>
      <c r="C77" s="214"/>
    </row>
    <row r="78" spans="1:3" ht="21">
      <c r="A78" s="336" t="s">
        <v>420</v>
      </c>
      <c r="B78" s="236" t="s">
        <v>425</v>
      </c>
      <c r="C78" s="212">
        <f>'[1]EXP (Pro.)'!I71</f>
        <v>23276472</v>
      </c>
    </row>
    <row r="79" spans="1:3" ht="42">
      <c r="A79" s="336"/>
      <c r="B79" s="189" t="s">
        <v>564</v>
      </c>
      <c r="C79" s="214"/>
    </row>
    <row r="80" spans="1:3" ht="24.75" customHeight="1">
      <c r="A80" s="336" t="s">
        <v>421</v>
      </c>
      <c r="B80" s="236" t="s">
        <v>553</v>
      </c>
      <c r="C80" s="212">
        <f>'[1]EXP (Pro.)'!I72</f>
        <v>403700</v>
      </c>
    </row>
    <row r="81" spans="1:3" ht="24.75" customHeight="1">
      <c r="A81" s="336"/>
      <c r="B81" s="189" t="s">
        <v>598</v>
      </c>
      <c r="C81" s="214"/>
    </row>
    <row r="82" spans="1:3" ht="18">
      <c r="A82" s="336" t="s">
        <v>422</v>
      </c>
      <c r="B82" s="339" t="s">
        <v>695</v>
      </c>
      <c r="C82" s="212">
        <f>'[1]EXP (Pro.)'!I73</f>
        <v>35224381</v>
      </c>
    </row>
    <row r="83" spans="1:3" ht="4.5" customHeight="1">
      <c r="A83" s="336"/>
      <c r="B83" s="340"/>
      <c r="C83" s="214"/>
    </row>
    <row r="84" spans="1:3" ht="24.75" customHeight="1">
      <c r="A84" s="336" t="s">
        <v>423</v>
      </c>
      <c r="B84" s="236" t="s">
        <v>426</v>
      </c>
      <c r="C84" s="253">
        <f>'[1]EXP (Pro.)'!I74</f>
        <v>300000</v>
      </c>
    </row>
    <row r="85" spans="1:3" ht="24.75" customHeight="1">
      <c r="A85" s="336"/>
      <c r="B85" s="255" t="s">
        <v>696</v>
      </c>
      <c r="C85" s="254"/>
    </row>
    <row r="86" spans="1:3" ht="24.75" customHeight="1">
      <c r="A86" s="336" t="s">
        <v>427</v>
      </c>
      <c r="B86" s="235" t="s">
        <v>488</v>
      </c>
      <c r="C86" s="212">
        <f>'[1]EXP (Pro.)'!I76</f>
        <v>8549957</v>
      </c>
    </row>
    <row r="87" spans="1:3" ht="42">
      <c r="A87" s="336"/>
      <c r="B87" s="189" t="s">
        <v>566</v>
      </c>
      <c r="C87" s="214"/>
    </row>
    <row r="88" spans="1:3" ht="24.75" customHeight="1">
      <c r="A88" s="336" t="s">
        <v>428</v>
      </c>
      <c r="B88" s="236" t="s">
        <v>553</v>
      </c>
      <c r="C88" s="212">
        <f>'[1]EXP (Pro.)'!I77</f>
        <v>70100</v>
      </c>
    </row>
    <row r="89" spans="1:3" ht="24.75" customHeight="1">
      <c r="A89" s="336"/>
      <c r="B89" s="189" t="s">
        <v>567</v>
      </c>
      <c r="C89" s="214"/>
    </row>
    <row r="90" spans="1:3" ht="21">
      <c r="A90" s="336" t="s">
        <v>429</v>
      </c>
      <c r="B90" s="236" t="s">
        <v>526</v>
      </c>
      <c r="C90" s="212">
        <f>'[1]EXP (Pro.)'!I78</f>
        <v>3200000</v>
      </c>
    </row>
    <row r="91" spans="1:3" ht="21">
      <c r="A91" s="336"/>
      <c r="B91" s="238" t="s">
        <v>697</v>
      </c>
      <c r="C91" s="221"/>
    </row>
    <row r="92" spans="1:3" ht="21">
      <c r="A92" s="336"/>
      <c r="B92" s="238" t="s">
        <v>698</v>
      </c>
      <c r="C92" s="221"/>
    </row>
    <row r="93" spans="1:3" ht="42">
      <c r="A93" s="336"/>
      <c r="B93" s="238" t="s">
        <v>699</v>
      </c>
      <c r="C93" s="214"/>
    </row>
    <row r="94" spans="1:3" ht="24.75" customHeight="1">
      <c r="A94" s="336" t="s">
        <v>430</v>
      </c>
      <c r="B94" s="236" t="s">
        <v>442</v>
      </c>
      <c r="C94" s="253">
        <f>'[1]EXP (Pro.)'!I79</f>
        <v>300000</v>
      </c>
    </row>
    <row r="95" spans="1:3" ht="18">
      <c r="A95" s="336"/>
      <c r="B95" s="255" t="s">
        <v>700</v>
      </c>
      <c r="C95" s="254"/>
    </row>
    <row r="96" spans="1:3" ht="24.75" customHeight="1">
      <c r="A96" s="336" t="s">
        <v>431</v>
      </c>
      <c r="B96" s="235" t="s">
        <v>589</v>
      </c>
      <c r="C96" s="212">
        <f>'[1]EXP (Pro.)'!I81</f>
        <v>4522950</v>
      </c>
    </row>
    <row r="97" spans="1:3" ht="42">
      <c r="A97" s="336"/>
      <c r="B97" s="189" t="s">
        <v>607</v>
      </c>
      <c r="C97" s="214"/>
    </row>
    <row r="98" spans="1:3" ht="21">
      <c r="A98" s="336" t="s">
        <v>432</v>
      </c>
      <c r="B98" s="236" t="s">
        <v>553</v>
      </c>
      <c r="C98" s="212">
        <f>'[1]EXP (Pro.)'!I82</f>
        <v>59500</v>
      </c>
    </row>
    <row r="99" spans="1:3" ht="42">
      <c r="A99" s="336"/>
      <c r="B99" s="189" t="s">
        <v>608</v>
      </c>
      <c r="C99" s="214"/>
    </row>
    <row r="100" spans="1:3" ht="29.25" customHeight="1">
      <c r="A100" s="210" t="s">
        <v>433</v>
      </c>
      <c r="B100" s="256" t="s">
        <v>701</v>
      </c>
      <c r="C100" s="217">
        <f>'[1]EXP (Pro.)'!I83</f>
        <v>1200000</v>
      </c>
    </row>
    <row r="101" spans="1:3" ht="24.75" customHeight="1">
      <c r="A101" s="336" t="s">
        <v>434</v>
      </c>
      <c r="B101" s="211" t="s">
        <v>569</v>
      </c>
      <c r="C101" s="253">
        <f>'[1]EXP (Pro.)'!I84</f>
        <v>100000</v>
      </c>
    </row>
    <row r="102" spans="1:3" ht="18">
      <c r="A102" s="336"/>
      <c r="B102" s="255" t="s">
        <v>702</v>
      </c>
      <c r="C102" s="254"/>
    </row>
    <row r="103" spans="1:3" ht="21">
      <c r="A103" s="336" t="s">
        <v>435</v>
      </c>
      <c r="B103" s="261" t="s">
        <v>443</v>
      </c>
      <c r="C103" s="212">
        <f>'[1]EXP (Pro.)'!I86</f>
        <v>333848</v>
      </c>
    </row>
    <row r="104" spans="1:3" ht="42">
      <c r="A104" s="336"/>
      <c r="B104" s="218" t="s">
        <v>571</v>
      </c>
      <c r="C104" s="214"/>
    </row>
    <row r="105" spans="1:3" ht="21">
      <c r="A105" s="336" t="s">
        <v>436</v>
      </c>
      <c r="B105" s="211" t="s">
        <v>572</v>
      </c>
      <c r="C105" s="212">
        <f>'[1]EXP (Pro.)'!I87</f>
        <v>5000</v>
      </c>
    </row>
    <row r="106" spans="1:3" ht="21">
      <c r="A106" s="336"/>
      <c r="B106" s="218" t="s">
        <v>573</v>
      </c>
      <c r="C106" s="214"/>
    </row>
    <row r="107" spans="1:3" ht="21">
      <c r="A107" s="336" t="s">
        <v>437</v>
      </c>
      <c r="B107" s="211" t="s">
        <v>444</v>
      </c>
      <c r="C107" s="212">
        <f>'[1]EXP (Pro.)'!I88</f>
        <v>0</v>
      </c>
    </row>
    <row r="108" spans="1:3" ht="24.75" customHeight="1">
      <c r="A108" s="336"/>
      <c r="B108" s="218" t="s">
        <v>610</v>
      </c>
      <c r="C108" s="214"/>
    </row>
    <row r="109" spans="1:3" ht="21">
      <c r="A109" s="336" t="s">
        <v>438</v>
      </c>
      <c r="B109" s="219" t="s">
        <v>494</v>
      </c>
      <c r="C109" s="212">
        <f>'[1]EXP (Pro.)'!I90</f>
        <v>10511699</v>
      </c>
    </row>
    <row r="110" spans="1:3" ht="42">
      <c r="A110" s="336"/>
      <c r="B110" s="240" t="s">
        <v>574</v>
      </c>
      <c r="C110" s="214"/>
    </row>
    <row r="111" spans="1:3" ht="24.75" customHeight="1">
      <c r="A111" s="336" t="s">
        <v>439</v>
      </c>
      <c r="B111" s="219" t="s">
        <v>553</v>
      </c>
      <c r="C111" s="212">
        <f>'[1]EXP (Pro.)'!I91</f>
        <v>169300</v>
      </c>
    </row>
    <row r="112" spans="1:3" ht="21">
      <c r="A112" s="336"/>
      <c r="B112" s="240" t="s">
        <v>575</v>
      </c>
      <c r="C112" s="214"/>
    </row>
    <row r="113" spans="1:3" ht="24.75" customHeight="1">
      <c r="A113" s="336" t="s">
        <v>440</v>
      </c>
      <c r="B113" s="219" t="s">
        <v>526</v>
      </c>
      <c r="C113" s="212">
        <f>'[1]EXP (Pro.)'!I92</f>
        <v>1400000</v>
      </c>
    </row>
    <row r="114" spans="1:3" ht="21">
      <c r="A114" s="336"/>
      <c r="B114" s="262" t="s">
        <v>703</v>
      </c>
      <c r="C114" s="214"/>
    </row>
    <row r="115" spans="1:3" ht="24.75" customHeight="1">
      <c r="A115" s="336" t="s">
        <v>441</v>
      </c>
      <c r="B115" s="211" t="s">
        <v>426</v>
      </c>
      <c r="C115" s="253">
        <f>'[1]EXP (Pro.)'!I93</f>
        <v>300000</v>
      </c>
    </row>
    <row r="116" spans="1:3" ht="24.75" customHeight="1">
      <c r="A116" s="336"/>
      <c r="B116" s="260" t="s">
        <v>704</v>
      </c>
      <c r="C116" s="254"/>
    </row>
    <row r="117" spans="1:3" ht="21">
      <c r="A117" s="336" t="s">
        <v>445</v>
      </c>
      <c r="B117" s="261" t="s">
        <v>458</v>
      </c>
      <c r="C117" s="212">
        <f>'[1]EXP (Pro.)'!I95</f>
        <v>740922</v>
      </c>
    </row>
    <row r="118" spans="1:3" ht="42">
      <c r="A118" s="336"/>
      <c r="B118" s="218" t="s">
        <v>705</v>
      </c>
      <c r="C118" s="214"/>
    </row>
    <row r="119" spans="1:3" ht="21">
      <c r="A119" s="336" t="s">
        <v>446</v>
      </c>
      <c r="B119" s="211" t="s">
        <v>553</v>
      </c>
      <c r="C119" s="212">
        <f>'[1]EXP (Pro.)'!I96</f>
        <v>10000</v>
      </c>
    </row>
    <row r="120" spans="1:3" ht="24.75" customHeight="1">
      <c r="A120" s="336"/>
      <c r="B120" s="218" t="s">
        <v>577</v>
      </c>
      <c r="C120" s="214"/>
    </row>
    <row r="121" spans="1:3" ht="24.75" customHeight="1">
      <c r="A121" s="210" t="s">
        <v>706</v>
      </c>
      <c r="B121" s="229" t="s">
        <v>707</v>
      </c>
      <c r="C121" s="230">
        <f>'[1]EXP (Pro.)'!I97</f>
        <v>1400000</v>
      </c>
    </row>
    <row r="122" spans="1:3" ht="24.75" customHeight="1">
      <c r="A122" s="336" t="s">
        <v>447</v>
      </c>
      <c r="B122" s="211" t="s">
        <v>578</v>
      </c>
      <c r="C122" s="212">
        <f>'[1]EXP (Pro.)'!I98</f>
        <v>25000</v>
      </c>
    </row>
    <row r="123" spans="1:3" ht="18">
      <c r="A123" s="336"/>
      <c r="B123" s="255" t="s">
        <v>708</v>
      </c>
      <c r="C123" s="214"/>
    </row>
    <row r="124" spans="1:3" ht="24.75" customHeight="1">
      <c r="A124" s="336" t="s">
        <v>448</v>
      </c>
      <c r="B124" s="219" t="s">
        <v>459</v>
      </c>
      <c r="C124" s="212">
        <f>'[1]EXP (Pro.)'!I101</f>
        <v>3339044</v>
      </c>
    </row>
    <row r="125" spans="1:3" ht="42">
      <c r="A125" s="336"/>
      <c r="B125" s="218" t="s">
        <v>611</v>
      </c>
      <c r="C125" s="214"/>
    </row>
    <row r="126" spans="1:3" ht="21">
      <c r="A126" s="336" t="s">
        <v>449</v>
      </c>
      <c r="B126" s="211" t="s">
        <v>580</v>
      </c>
      <c r="C126" s="212">
        <f>'[1]EXP (Pro.)'!I102</f>
        <v>10000</v>
      </c>
    </row>
    <row r="127" spans="1:3" ht="21">
      <c r="A127" s="336"/>
      <c r="B127" s="218" t="s">
        <v>599</v>
      </c>
      <c r="C127" s="214"/>
    </row>
    <row r="128" spans="1:3" ht="21">
      <c r="A128" s="210" t="s">
        <v>450</v>
      </c>
      <c r="B128" s="215" t="s">
        <v>460</v>
      </c>
      <c r="C128" s="263">
        <f>'[1]EXP (Pro.)'!I103</f>
        <v>10000</v>
      </c>
    </row>
    <row r="129" spans="1:3" ht="24.75" customHeight="1">
      <c r="A129" s="210" t="s">
        <v>709</v>
      </c>
      <c r="B129" s="241" t="s">
        <v>600</v>
      </c>
      <c r="C129" s="212">
        <f>'[1]EXP (Pro.)'!I104</f>
        <v>10000</v>
      </c>
    </row>
    <row r="130" spans="1:3" ht="21">
      <c r="A130" s="336" t="s">
        <v>451</v>
      </c>
      <c r="B130" s="236" t="s">
        <v>461</v>
      </c>
      <c r="C130" s="212">
        <f>'[1]EXP (Pro.)'!I106</f>
        <v>100000</v>
      </c>
    </row>
    <row r="131" spans="1:3" ht="21">
      <c r="A131" s="336"/>
      <c r="B131" s="242" t="s">
        <v>581</v>
      </c>
      <c r="C131" s="214"/>
    </row>
    <row r="132" spans="1:3" ht="24.75" customHeight="1">
      <c r="A132" s="210" t="s">
        <v>452</v>
      </c>
      <c r="B132" s="241" t="s">
        <v>582</v>
      </c>
      <c r="C132" s="212">
        <f>'[1]EXP (Pro.)'!I107</f>
        <v>90000</v>
      </c>
    </row>
    <row r="133" spans="1:3" ht="21">
      <c r="A133" s="210" t="s">
        <v>453</v>
      </c>
      <c r="B133" s="241" t="s">
        <v>583</v>
      </c>
      <c r="C133" s="212">
        <f>'[1]EXP (Pro.)'!I108</f>
        <v>1000</v>
      </c>
    </row>
    <row r="134" spans="1:3" ht="42">
      <c r="A134" s="210" t="s">
        <v>454</v>
      </c>
      <c r="B134" s="241" t="s">
        <v>710</v>
      </c>
      <c r="C134" s="212">
        <f>'[1]EXP (Pro.)'!I109</f>
        <v>50000</v>
      </c>
    </row>
    <row r="135" spans="1:3" ht="21">
      <c r="A135" s="210" t="s">
        <v>455</v>
      </c>
      <c r="B135" s="241" t="s">
        <v>612</v>
      </c>
      <c r="C135" s="212">
        <f>'[1]EXP (Pro.)'!I110</f>
        <v>19000</v>
      </c>
    </row>
    <row r="136" spans="1:3" ht="21">
      <c r="A136" s="210" t="s">
        <v>456</v>
      </c>
      <c r="B136" s="241" t="s">
        <v>584</v>
      </c>
      <c r="C136" s="212">
        <f>'[1]EXP (Pro.)'!I111</f>
        <v>40000</v>
      </c>
    </row>
    <row r="137" spans="1:3" ht="24.75" customHeight="1">
      <c r="A137" s="210" t="s">
        <v>457</v>
      </c>
      <c r="B137" s="241" t="s">
        <v>711</v>
      </c>
      <c r="C137" s="263">
        <f>'[1]EXP (Pro.)'!I112</f>
        <v>50000</v>
      </c>
    </row>
    <row r="138" spans="1:3" ht="21">
      <c r="A138" s="336" t="s">
        <v>462</v>
      </c>
      <c r="B138" s="236" t="s">
        <v>465</v>
      </c>
      <c r="C138" s="212">
        <f>'[1]EXP (Pro.)'!I114</f>
        <v>172044</v>
      </c>
    </row>
    <row r="139" spans="1:3" ht="21">
      <c r="A139" s="336"/>
      <c r="B139" s="242" t="s">
        <v>585</v>
      </c>
      <c r="C139" s="243"/>
    </row>
    <row r="140" spans="1:3" ht="21">
      <c r="A140" s="336" t="s">
        <v>463</v>
      </c>
      <c r="B140" s="236" t="s">
        <v>553</v>
      </c>
      <c r="C140" s="212">
        <f>'[1]EXP (Pro.)'!I115</f>
        <v>20000</v>
      </c>
    </row>
    <row r="141" spans="1:3" ht="21">
      <c r="A141" s="336"/>
      <c r="B141" s="242" t="s">
        <v>586</v>
      </c>
      <c r="C141" s="243"/>
    </row>
    <row r="142" spans="1:3" ht="21" customHeight="1">
      <c r="A142" s="210" t="s">
        <v>464</v>
      </c>
      <c r="B142" s="241" t="s">
        <v>587</v>
      </c>
      <c r="C142" s="212">
        <f>'[1]EXP (Pro.)'!I117</f>
        <v>500000</v>
      </c>
    </row>
    <row r="143" spans="1:3" ht="21">
      <c r="A143" s="244" t="s">
        <v>601</v>
      </c>
      <c r="B143" s="239" t="s">
        <v>593</v>
      </c>
      <c r="C143" s="245">
        <f>'[1]EXP (Pro.)'!I119</f>
        <v>1012608.8500000001</v>
      </c>
    </row>
    <row r="144" spans="1:3" ht="21">
      <c r="A144" s="246"/>
      <c r="B144" s="247" t="s">
        <v>712</v>
      </c>
      <c r="C144" s="248">
        <f>SUM(C5:C143)</f>
        <v>121912276.85</v>
      </c>
    </row>
    <row r="145" spans="1:3" ht="24.75" customHeight="1">
      <c r="A145" s="246"/>
      <c r="B145" s="247" t="s">
        <v>642</v>
      </c>
      <c r="C145" s="249">
        <f>'[1]EXP (Pro.)'!I121</f>
        <v>20922163.670000017</v>
      </c>
    </row>
    <row r="146" spans="1:3" ht="24.75" customHeight="1">
      <c r="A146" s="246"/>
      <c r="B146" s="247" t="s">
        <v>134</v>
      </c>
      <c r="C146" s="248">
        <f>SUM(C144:C145)</f>
        <v>142834440.52</v>
      </c>
    </row>
    <row r="147" spans="1:2" ht="13.5">
      <c r="A147" s="154"/>
      <c r="B147" s="2"/>
    </row>
    <row r="148" spans="1:2" ht="18">
      <c r="A148" s="158" t="s">
        <v>322</v>
      </c>
      <c r="B148" s="2"/>
    </row>
    <row r="149" spans="1:2" ht="18">
      <c r="A149" s="158" t="s">
        <v>319</v>
      </c>
      <c r="B149" s="2"/>
    </row>
    <row r="150" spans="1:2" ht="18">
      <c r="A150" s="158"/>
      <c r="B150" s="2"/>
    </row>
    <row r="151" spans="1:2" ht="13.5">
      <c r="A151" s="154"/>
      <c r="B151" s="2"/>
    </row>
    <row r="152" spans="1:3" ht="24.75" customHeight="1">
      <c r="A152" s="332" t="s">
        <v>320</v>
      </c>
      <c r="B152" s="332"/>
      <c r="C152" s="18" t="s">
        <v>787</v>
      </c>
    </row>
    <row r="153" spans="1:3" ht="18">
      <c r="A153" s="332" t="s">
        <v>321</v>
      </c>
      <c r="B153" s="332"/>
      <c r="C153" s="18" t="s">
        <v>789</v>
      </c>
    </row>
    <row r="154" spans="1:3" ht="18" thickBot="1">
      <c r="A154" s="162"/>
      <c r="B154" s="184"/>
      <c r="C154" s="319" t="s">
        <v>788</v>
      </c>
    </row>
    <row r="156" spans="1:2" ht="18">
      <c r="A156" s="335" t="s">
        <v>676</v>
      </c>
      <c r="B156" s="335"/>
    </row>
    <row r="157" spans="1:2" ht="18">
      <c r="A157" s="335" t="s">
        <v>377</v>
      </c>
      <c r="B157" s="335"/>
    </row>
    <row r="158" spans="1:2" ht="18">
      <c r="A158" s="158" t="s">
        <v>325</v>
      </c>
      <c r="B158" s="22"/>
    </row>
    <row r="159" spans="1:2" ht="21">
      <c r="A159" s="334" t="s">
        <v>318</v>
      </c>
      <c r="B159" s="334"/>
    </row>
    <row r="160" spans="1:2" ht="18">
      <c r="A160" s="158" t="s">
        <v>326</v>
      </c>
      <c r="B160" s="4"/>
    </row>
    <row r="161" ht="18">
      <c r="B161" s="161" t="s">
        <v>374</v>
      </c>
    </row>
    <row r="162" ht="18">
      <c r="B162" s="161" t="s">
        <v>373</v>
      </c>
    </row>
    <row r="163" ht="18">
      <c r="B163" s="161" t="s">
        <v>375</v>
      </c>
    </row>
  </sheetData>
  <sheetProtection/>
  <mergeCells count="67">
    <mergeCell ref="A113:A114"/>
    <mergeCell ref="A115:A116"/>
    <mergeCell ref="A1:C1"/>
    <mergeCell ref="A5:A6"/>
    <mergeCell ref="A17:A18"/>
    <mergeCell ref="A25:A26"/>
    <mergeCell ref="B30:B31"/>
    <mergeCell ref="A56:A57"/>
    <mergeCell ref="B56:B57"/>
    <mergeCell ref="A76:A77"/>
    <mergeCell ref="A80:A81"/>
    <mergeCell ref="A82:A83"/>
    <mergeCell ref="A86:A87"/>
    <mergeCell ref="A88:A89"/>
    <mergeCell ref="A94:A95"/>
    <mergeCell ref="B82:B83"/>
    <mergeCell ref="A34:A35"/>
    <mergeCell ref="A36:A37"/>
    <mergeCell ref="A38:A39"/>
    <mergeCell ref="A40:A41"/>
    <mergeCell ref="A42:A43"/>
    <mergeCell ref="A48:A49"/>
    <mergeCell ref="A54:A55"/>
    <mergeCell ref="A62:A63"/>
    <mergeCell ref="A64:A65"/>
    <mergeCell ref="A9:A10"/>
    <mergeCell ref="A11:A12"/>
    <mergeCell ref="A23:A24"/>
    <mergeCell ref="A13:A14"/>
    <mergeCell ref="A15:A16"/>
    <mergeCell ref="A28:A29"/>
    <mergeCell ref="A30:A31"/>
    <mergeCell ref="A32:A33"/>
    <mergeCell ref="A44:A45"/>
    <mergeCell ref="A46:A47"/>
    <mergeCell ref="A52:A53"/>
    <mergeCell ref="A50:A51"/>
    <mergeCell ref="A90:A93"/>
    <mergeCell ref="A98:A99"/>
    <mergeCell ref="A59:A60"/>
    <mergeCell ref="A70:A71"/>
    <mergeCell ref="A72:A73"/>
    <mergeCell ref="A74:A75"/>
    <mergeCell ref="A78:A79"/>
    <mergeCell ref="A84:A85"/>
    <mergeCell ref="A66:A67"/>
    <mergeCell ref="A68:A69"/>
    <mergeCell ref="A138:A139"/>
    <mergeCell ref="A119:A120"/>
    <mergeCell ref="A126:A127"/>
    <mergeCell ref="A96:A97"/>
    <mergeCell ref="A105:A106"/>
    <mergeCell ref="A101:A102"/>
    <mergeCell ref="A103:A104"/>
    <mergeCell ref="A117:A118"/>
    <mergeCell ref="A122:A123"/>
    <mergeCell ref="A130:A131"/>
    <mergeCell ref="A152:B152"/>
    <mergeCell ref="A153:B153"/>
    <mergeCell ref="A157:B157"/>
    <mergeCell ref="A159:B159"/>
    <mergeCell ref="A156:B156"/>
    <mergeCell ref="A107:A108"/>
    <mergeCell ref="A109:A110"/>
    <mergeCell ref="A111:A112"/>
    <mergeCell ref="A124:A125"/>
    <mergeCell ref="A140:A141"/>
  </mergeCells>
  <printOptions/>
  <pageMargins left="1.92" right="0.15" top="1" bottom="0.89" header="0.5" footer="0.5"/>
  <pageSetup orientation="landscape" paperSize="5" scale="85" r:id="rId1"/>
  <headerFooter>
    <oddFooter>&amp;CPROPOSED EXP. DESCRIPTION-&amp;P</oddFooter>
  </headerFooter>
  <rowBreaks count="12" manualBreakCount="12">
    <brk id="14" max="255" man="1"/>
    <brk id="29" max="255" man="1"/>
    <brk id="37" max="255" man="1"/>
    <brk id="49" max="255" man="1"/>
    <brk id="60" max="255" man="1"/>
    <brk id="69" max="255" man="1"/>
    <brk id="77" max="255" man="1"/>
    <brk id="89" max="255" man="1"/>
    <brk id="110" max="255" man="1"/>
    <brk id="129" max="255" man="1"/>
    <brk id="137" max="255" man="1"/>
    <brk id="1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83" zoomScaleSheetLayoutView="83" zoomScalePageLayoutView="0" workbookViewId="0" topLeftCell="A11">
      <selection activeCell="C23" sqref="C23:C25"/>
    </sheetView>
  </sheetViews>
  <sheetFormatPr defaultColWidth="9.140625" defaultRowHeight="12.75"/>
  <cols>
    <col min="1" max="1" width="16.28125" style="0" customWidth="1"/>
    <col min="2" max="2" width="14.7109375" style="0" customWidth="1"/>
    <col min="3" max="3" width="99.7109375" style="0" customWidth="1"/>
    <col min="4" max="4" width="20.57421875" style="0" customWidth="1"/>
    <col min="5" max="6" width="9.140625" style="0" customWidth="1"/>
  </cols>
  <sheetData>
    <row r="1" spans="1:9" ht="25.5">
      <c r="A1" s="320" t="s">
        <v>785</v>
      </c>
      <c r="B1" s="320"/>
      <c r="C1" s="320"/>
      <c r="D1" s="320"/>
      <c r="E1" s="8"/>
      <c r="F1" s="8"/>
      <c r="G1" s="8"/>
      <c r="H1" s="8"/>
      <c r="I1" s="8"/>
    </row>
    <row r="2" spans="1:9" ht="15">
      <c r="A2" s="10"/>
      <c r="B2" s="8"/>
      <c r="C2" s="8"/>
      <c r="D2" s="11"/>
      <c r="E2" s="8"/>
      <c r="F2" s="8"/>
      <c r="G2" s="8"/>
      <c r="H2" s="8"/>
      <c r="I2" s="8"/>
    </row>
    <row r="3" spans="1:9" ht="18">
      <c r="A3" s="345" t="s">
        <v>786</v>
      </c>
      <c r="B3" s="345"/>
      <c r="C3" s="345"/>
      <c r="D3" s="345"/>
      <c r="E3" s="8"/>
      <c r="F3" s="8"/>
      <c r="G3" s="8"/>
      <c r="H3" s="8"/>
      <c r="I3" s="8"/>
    </row>
    <row r="4" spans="1:9" ht="18">
      <c r="A4" s="345" t="s">
        <v>327</v>
      </c>
      <c r="B4" s="345"/>
      <c r="C4" s="345"/>
      <c r="D4" s="345"/>
      <c r="E4" s="8"/>
      <c r="F4" s="8"/>
      <c r="G4" s="8"/>
      <c r="H4" s="8"/>
      <c r="I4" s="8"/>
    </row>
    <row r="5" spans="1:9" ht="13.5">
      <c r="A5" s="8"/>
      <c r="B5" s="8"/>
      <c r="C5" s="8"/>
      <c r="D5" s="8"/>
      <c r="E5" s="8"/>
      <c r="F5" s="8"/>
      <c r="G5" s="8"/>
      <c r="H5" s="8"/>
      <c r="I5" s="8"/>
    </row>
    <row r="6" spans="1:9" ht="18">
      <c r="A6" s="306" t="s">
        <v>616</v>
      </c>
      <c r="B6" s="306" t="s">
        <v>328</v>
      </c>
      <c r="C6" s="306" t="s">
        <v>329</v>
      </c>
      <c r="D6" s="307" t="s">
        <v>772</v>
      </c>
      <c r="E6" s="8"/>
      <c r="F6" s="8"/>
      <c r="G6" s="8"/>
      <c r="H6" s="8"/>
      <c r="I6" s="8"/>
    </row>
    <row r="7" spans="1:9" ht="18">
      <c r="A7" s="308" t="s">
        <v>773</v>
      </c>
      <c r="B7" s="309" t="s">
        <v>619</v>
      </c>
      <c r="C7" s="310" t="s">
        <v>764</v>
      </c>
      <c r="D7" s="311">
        <v>750000</v>
      </c>
      <c r="E7" s="8"/>
      <c r="F7" s="8"/>
      <c r="G7" s="8"/>
      <c r="H7" s="8"/>
      <c r="I7" s="8"/>
    </row>
    <row r="8" spans="1:9" ht="18">
      <c r="A8" s="312" t="s">
        <v>774</v>
      </c>
      <c r="B8" s="313" t="s">
        <v>619</v>
      </c>
      <c r="C8" s="314" t="s">
        <v>765</v>
      </c>
      <c r="D8" s="315">
        <v>350000</v>
      </c>
      <c r="E8" s="8"/>
      <c r="F8" s="8"/>
      <c r="G8" s="8"/>
      <c r="H8" s="8"/>
      <c r="I8" s="8"/>
    </row>
    <row r="9" spans="1:9" ht="18">
      <c r="A9" s="312" t="s">
        <v>775</v>
      </c>
      <c r="B9" s="313" t="s">
        <v>614</v>
      </c>
      <c r="C9" s="314" t="s">
        <v>685</v>
      </c>
      <c r="D9" s="315">
        <v>1300000</v>
      </c>
      <c r="E9" s="8"/>
      <c r="F9" s="8"/>
      <c r="G9" s="8"/>
      <c r="H9" s="8"/>
      <c r="I9" s="8"/>
    </row>
    <row r="10" spans="1:9" ht="18">
      <c r="A10" s="312" t="s">
        <v>776</v>
      </c>
      <c r="B10" s="313" t="s">
        <v>757</v>
      </c>
      <c r="C10" s="314" t="s">
        <v>766</v>
      </c>
      <c r="D10" s="315">
        <v>2300000</v>
      </c>
      <c r="E10" s="8"/>
      <c r="F10" s="8"/>
      <c r="G10" s="8"/>
      <c r="H10" s="8"/>
      <c r="I10" s="8"/>
    </row>
    <row r="11" spans="1:9" ht="18">
      <c r="A11" s="312" t="s">
        <v>777</v>
      </c>
      <c r="B11" s="313" t="s">
        <v>757</v>
      </c>
      <c r="C11" s="314" t="s">
        <v>767</v>
      </c>
      <c r="D11" s="315">
        <v>1500000</v>
      </c>
      <c r="E11" s="8"/>
      <c r="F11" s="8"/>
      <c r="G11" s="8"/>
      <c r="H11" s="8"/>
      <c r="I11" s="8"/>
    </row>
    <row r="12" spans="1:9" ht="18">
      <c r="A12" s="312" t="s">
        <v>778</v>
      </c>
      <c r="B12" s="313" t="s">
        <v>615</v>
      </c>
      <c r="C12" s="314" t="s">
        <v>695</v>
      </c>
      <c r="D12" s="315">
        <v>35224381</v>
      </c>
      <c r="E12" s="8"/>
      <c r="F12" s="8"/>
      <c r="G12" s="8"/>
      <c r="H12" s="8"/>
      <c r="I12" s="8"/>
    </row>
    <row r="13" spans="1:9" ht="18">
      <c r="A13" s="312" t="s">
        <v>779</v>
      </c>
      <c r="B13" s="313" t="s">
        <v>622</v>
      </c>
      <c r="C13" s="314" t="s">
        <v>768</v>
      </c>
      <c r="D13" s="315">
        <v>600000</v>
      </c>
      <c r="E13" s="8"/>
      <c r="F13" s="8"/>
      <c r="G13" s="8"/>
      <c r="H13" s="8"/>
      <c r="I13" s="8"/>
    </row>
    <row r="14" spans="1:9" ht="18">
      <c r="A14" s="312" t="s">
        <v>780</v>
      </c>
      <c r="B14" s="313" t="s">
        <v>622</v>
      </c>
      <c r="C14" s="314" t="s">
        <v>769</v>
      </c>
      <c r="D14" s="315">
        <v>1500000</v>
      </c>
      <c r="E14" s="8"/>
      <c r="F14" s="8"/>
      <c r="G14" s="8"/>
      <c r="H14" s="8"/>
      <c r="I14" s="8"/>
    </row>
    <row r="15" spans="1:9" ht="36">
      <c r="A15" s="312" t="s">
        <v>781</v>
      </c>
      <c r="B15" s="313" t="s">
        <v>622</v>
      </c>
      <c r="C15" s="314" t="s">
        <v>770</v>
      </c>
      <c r="D15" s="315">
        <v>1100000</v>
      </c>
      <c r="E15" s="8"/>
      <c r="F15" s="8"/>
      <c r="G15" s="8"/>
      <c r="H15" s="8"/>
      <c r="I15" s="8"/>
    </row>
    <row r="16" spans="1:9" ht="18">
      <c r="A16" s="312" t="s">
        <v>782</v>
      </c>
      <c r="B16" s="313" t="s">
        <v>621</v>
      </c>
      <c r="C16" s="314" t="s">
        <v>701</v>
      </c>
      <c r="D16" s="315">
        <v>1200000</v>
      </c>
      <c r="E16" s="8"/>
      <c r="F16" s="8"/>
      <c r="G16" s="8"/>
      <c r="H16" s="8"/>
      <c r="I16" s="8"/>
    </row>
    <row r="17" spans="1:9" ht="36">
      <c r="A17" s="312" t="s">
        <v>783</v>
      </c>
      <c r="B17" s="313" t="s">
        <v>762</v>
      </c>
      <c r="C17" s="314" t="s">
        <v>703</v>
      </c>
      <c r="D17" s="315">
        <v>1400000</v>
      </c>
      <c r="E17" s="8"/>
      <c r="F17" s="8"/>
      <c r="G17" s="8"/>
      <c r="H17" s="8"/>
      <c r="I17" s="8"/>
    </row>
    <row r="18" spans="1:9" ht="26.25" customHeight="1">
      <c r="A18" s="312" t="s">
        <v>784</v>
      </c>
      <c r="B18" s="313" t="s">
        <v>771</v>
      </c>
      <c r="C18" s="314" t="s">
        <v>707</v>
      </c>
      <c r="D18" s="315">
        <v>1400000</v>
      </c>
      <c r="E18" s="8"/>
      <c r="F18" s="8"/>
      <c r="G18" s="8"/>
      <c r="H18" s="8"/>
      <c r="I18" s="8"/>
    </row>
    <row r="19" spans="1:9" ht="18">
      <c r="A19" s="316"/>
      <c r="B19" s="317"/>
      <c r="C19" s="318" t="s">
        <v>625</v>
      </c>
      <c r="D19" s="315">
        <f>SUM(D7:D18)</f>
        <v>48624381</v>
      </c>
      <c r="E19" s="8"/>
      <c r="F19" s="8"/>
      <c r="G19" s="8"/>
      <c r="H19" s="8"/>
      <c r="I19" s="8"/>
    </row>
    <row r="20" spans="1:9" ht="15">
      <c r="A20" s="24"/>
      <c r="B20" s="25"/>
      <c r="C20" s="24"/>
      <c r="D20" s="24"/>
      <c r="E20" s="8"/>
      <c r="F20" s="8"/>
      <c r="G20" s="8"/>
      <c r="H20" s="8"/>
      <c r="I20" s="8"/>
    </row>
    <row r="21" spans="1:4" ht="13.5">
      <c r="A21" s="8"/>
      <c r="B21" s="8"/>
      <c r="C21" s="8"/>
      <c r="D21" s="8"/>
    </row>
    <row r="22" spans="1:4" ht="13.5">
      <c r="A22" s="8"/>
      <c r="B22" s="8"/>
      <c r="C22" s="8"/>
      <c r="D22" s="8"/>
    </row>
    <row r="23" spans="1:5" ht="18">
      <c r="A23" s="16" t="s">
        <v>320</v>
      </c>
      <c r="B23" s="16"/>
      <c r="C23" s="18" t="s">
        <v>626</v>
      </c>
      <c r="D23" s="176"/>
      <c r="E23" s="177"/>
    </row>
    <row r="24" spans="1:5" ht="18">
      <c r="A24" s="346" t="s">
        <v>321</v>
      </c>
      <c r="B24" s="346"/>
      <c r="C24" s="18" t="s">
        <v>331</v>
      </c>
      <c r="D24" s="176"/>
      <c r="E24" s="177"/>
    </row>
    <row r="25" spans="1:5" ht="18">
      <c r="A25" s="16"/>
      <c r="B25" s="16"/>
      <c r="C25" s="179" t="s">
        <v>332</v>
      </c>
      <c r="D25" s="176"/>
      <c r="E25" s="177"/>
    </row>
    <row r="26" spans="1:5" ht="15">
      <c r="A26" s="15"/>
      <c r="B26" s="15"/>
      <c r="C26" s="11"/>
      <c r="D26" s="347"/>
      <c r="E26" s="347"/>
    </row>
  </sheetData>
  <sheetProtection/>
  <mergeCells count="5">
    <mergeCell ref="A1:D1"/>
    <mergeCell ref="A3:D3"/>
    <mergeCell ref="A4:D4"/>
    <mergeCell ref="A24:B24"/>
    <mergeCell ref="D26:E26"/>
  </mergeCells>
  <printOptions/>
  <pageMargins left="1" right="0.5" top="0.5" bottom="0.5" header="0.5" footer="0.5"/>
  <pageSetup horizontalDpi="300" verticalDpi="300" orientation="landscape" paperSize="5" r:id="rId1"/>
  <headerFooter alignWithMargins="0">
    <oddFooter>&amp;CPROJECT PROPOSED-&amp;P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6"/>
  <sheetViews>
    <sheetView view="pageBreakPreview" zoomScale="70" zoomScaleSheetLayoutView="70" zoomScalePageLayoutView="0" workbookViewId="0" topLeftCell="A1">
      <selection activeCell="B7" sqref="B7"/>
    </sheetView>
  </sheetViews>
  <sheetFormatPr defaultColWidth="9.140625" defaultRowHeight="12.75"/>
  <cols>
    <col min="1" max="1" width="3.140625" style="0" customWidth="1"/>
    <col min="2" max="2" width="98.7109375" style="0" customWidth="1"/>
    <col min="3" max="3" width="22.7109375" style="0" customWidth="1"/>
    <col min="4" max="4" width="21.57421875" style="0" customWidth="1"/>
    <col min="5" max="5" width="21.421875" style="0" customWidth="1"/>
    <col min="6" max="6" width="22.28125" style="0" customWidth="1"/>
  </cols>
  <sheetData>
    <row r="1" spans="1:6" ht="34.5" customHeight="1">
      <c r="A1" s="348" t="s">
        <v>602</v>
      </c>
      <c r="B1" s="348"/>
      <c r="C1" s="348"/>
      <c r="D1" s="348"/>
      <c r="E1" s="348"/>
      <c r="F1" s="348"/>
    </row>
    <row r="2" spans="1:6" ht="24.75" customHeight="1">
      <c r="A2" s="324" t="s">
        <v>645</v>
      </c>
      <c r="B2" s="324"/>
      <c r="C2" s="324"/>
      <c r="D2" s="324"/>
      <c r="E2" s="324"/>
      <c r="F2" s="324"/>
    </row>
    <row r="3" spans="1:6" ht="7.5" customHeight="1">
      <c r="A3" s="1"/>
      <c r="B3" s="1"/>
      <c r="C3" s="1"/>
      <c r="D3" s="1"/>
      <c r="E3" s="1"/>
      <c r="F3" s="1"/>
    </row>
    <row r="4" spans="1:6" ht="39.75" customHeight="1">
      <c r="A4" s="325" t="s">
        <v>0</v>
      </c>
      <c r="B4" s="326"/>
      <c r="C4" s="329" t="s">
        <v>629</v>
      </c>
      <c r="D4" s="331" t="s">
        <v>630</v>
      </c>
      <c r="E4" s="331" t="s">
        <v>632</v>
      </c>
      <c r="F4" s="331"/>
    </row>
    <row r="5" spans="1:6" ht="18">
      <c r="A5" s="325"/>
      <c r="B5" s="326"/>
      <c r="C5" s="330"/>
      <c r="D5" s="331"/>
      <c r="E5" s="27" t="s">
        <v>1</v>
      </c>
      <c r="F5" s="27" t="s">
        <v>2</v>
      </c>
    </row>
    <row r="6" spans="1:6" ht="18">
      <c r="A6" s="327"/>
      <c r="B6" s="328"/>
      <c r="C6" s="28" t="s">
        <v>3</v>
      </c>
      <c r="D6" s="28" t="s">
        <v>3</v>
      </c>
      <c r="E6" s="28" t="s">
        <v>3</v>
      </c>
      <c r="F6" s="28" t="s">
        <v>3</v>
      </c>
    </row>
    <row r="7" spans="1:6" ht="18">
      <c r="A7" s="30" t="s">
        <v>4</v>
      </c>
      <c r="B7" s="31" t="s">
        <v>590</v>
      </c>
      <c r="C7" s="32"/>
      <c r="D7" s="32"/>
      <c r="E7" s="32"/>
      <c r="F7" s="32"/>
    </row>
    <row r="8" spans="1:6" ht="15" customHeight="1">
      <c r="A8" s="34"/>
      <c r="B8" s="35" t="s">
        <v>11</v>
      </c>
      <c r="C8" s="36"/>
      <c r="D8" s="36"/>
      <c r="E8" s="36"/>
      <c r="F8" s="36"/>
    </row>
    <row r="9" spans="1:6" ht="15" customHeight="1">
      <c r="A9" s="38" t="s">
        <v>5</v>
      </c>
      <c r="B9" s="39" t="s">
        <v>12</v>
      </c>
      <c r="C9" s="40">
        <f>'[1]Income (Pro.)'!E7</f>
        <v>200151.33333333334</v>
      </c>
      <c r="D9" s="40">
        <f>'[1]Income (Pro.)'!F7</f>
        <v>363179</v>
      </c>
      <c r="E9" s="40">
        <f>'[1]Income (Pro.)'!G7</f>
        <v>189696</v>
      </c>
      <c r="F9" s="40">
        <f>'[1]Income (Pro.)'!H7</f>
        <v>189696</v>
      </c>
    </row>
    <row r="10" spans="1:6" ht="18">
      <c r="A10" s="43"/>
      <c r="B10" s="39" t="s">
        <v>13</v>
      </c>
      <c r="C10" s="44"/>
      <c r="D10" s="44"/>
      <c r="E10" s="44"/>
      <c r="F10" s="45"/>
    </row>
    <row r="11" spans="1:6" ht="19.5" customHeight="1">
      <c r="A11" s="43"/>
      <c r="B11" s="39" t="s">
        <v>14</v>
      </c>
      <c r="C11" s="40">
        <f>'[1]Income (Pro.)'!E8</f>
        <v>88933.33333333333</v>
      </c>
      <c r="D11" s="40">
        <f>'[1]Income (Pro.)'!F8</f>
        <v>155000</v>
      </c>
      <c r="E11" s="40">
        <f>'[1]Income (Pro.)'!G8</f>
        <v>96000</v>
      </c>
      <c r="F11" s="40">
        <f>'[1]Income (Pro.)'!H8</f>
        <v>96000</v>
      </c>
    </row>
    <row r="12" spans="1:6" ht="19.5" customHeight="1">
      <c r="A12" s="43"/>
      <c r="B12" s="39" t="s">
        <v>15</v>
      </c>
      <c r="C12" s="44"/>
      <c r="D12" s="44"/>
      <c r="E12" s="44"/>
      <c r="F12" s="45"/>
    </row>
    <row r="13" spans="1:6" ht="19.5" customHeight="1">
      <c r="A13" s="43"/>
      <c r="B13" s="39" t="s">
        <v>16</v>
      </c>
      <c r="C13" s="44"/>
      <c r="D13" s="44"/>
      <c r="E13" s="44"/>
      <c r="F13" s="45"/>
    </row>
    <row r="14" spans="1:6" ht="19.5" customHeight="1">
      <c r="A14" s="43"/>
      <c r="B14" s="39" t="s">
        <v>17</v>
      </c>
      <c r="C14" s="44"/>
      <c r="D14" s="44"/>
      <c r="E14" s="44"/>
      <c r="F14" s="45"/>
    </row>
    <row r="15" spans="1:6" ht="19.5" customHeight="1">
      <c r="A15" s="43"/>
      <c r="B15" s="39" t="s">
        <v>18</v>
      </c>
      <c r="C15" s="44"/>
      <c r="D15" s="44"/>
      <c r="E15" s="44"/>
      <c r="F15" s="45"/>
    </row>
    <row r="16" spans="1:6" ht="19.5" customHeight="1">
      <c r="A16" s="43"/>
      <c r="B16" s="39" t="s">
        <v>19</v>
      </c>
      <c r="C16" s="44"/>
      <c r="D16" s="44"/>
      <c r="E16" s="44"/>
      <c r="F16" s="45"/>
    </row>
    <row r="17" spans="1:6" ht="19.5" customHeight="1">
      <c r="A17" s="38" t="s">
        <v>6</v>
      </c>
      <c r="B17" s="39" t="s">
        <v>20</v>
      </c>
      <c r="C17" s="47">
        <f>'[1]Income (Pro.)'!E9</f>
        <v>216219.33333333334</v>
      </c>
      <c r="D17" s="47">
        <f>'[1]Income (Pro.)'!F9</f>
        <v>300748</v>
      </c>
      <c r="E17" s="47">
        <f>'[1]Income (Pro.)'!G9</f>
        <v>156000</v>
      </c>
      <c r="F17" s="47">
        <f>'[1]Income (Pro.)'!H9</f>
        <v>156000</v>
      </c>
    </row>
    <row r="18" spans="1:6" ht="19.5" customHeight="1">
      <c r="A18" s="48"/>
      <c r="B18" s="76" t="s">
        <v>469</v>
      </c>
      <c r="C18" s="49">
        <f>SUM(C8:C17)</f>
        <v>505304</v>
      </c>
      <c r="D18" s="49">
        <f>SUM(D8:D17)</f>
        <v>818927</v>
      </c>
      <c r="E18" s="49">
        <f>SUM(E8:E17)</f>
        <v>441696</v>
      </c>
      <c r="F18" s="49">
        <f>SUM(F8:F17)</f>
        <v>441696</v>
      </c>
    </row>
    <row r="19" spans="1:6" ht="19.5" customHeight="1">
      <c r="A19" s="30" t="s">
        <v>7</v>
      </c>
      <c r="B19" s="51" t="s">
        <v>8</v>
      </c>
      <c r="C19" s="40"/>
      <c r="D19" s="40"/>
      <c r="E19" s="40"/>
      <c r="F19" s="52"/>
    </row>
    <row r="20" spans="1:6" ht="15" customHeight="1">
      <c r="A20" s="34"/>
      <c r="B20" s="35" t="s">
        <v>21</v>
      </c>
      <c r="C20" s="54">
        <f>'[1]Income (Pro.)'!E11</f>
        <v>26591.666666666668</v>
      </c>
      <c r="D20" s="54">
        <f>'[1]Income (Pro.)'!F11</f>
        <v>15100</v>
      </c>
      <c r="E20" s="54">
        <f>'[1]Income (Pro.)'!G11</f>
        <v>15000</v>
      </c>
      <c r="F20" s="54">
        <f>'[1]Income (Pro.)'!H11</f>
        <v>15000</v>
      </c>
    </row>
    <row r="21" spans="1:6" ht="19.5" customHeight="1">
      <c r="A21" s="43"/>
      <c r="B21" s="55" t="s">
        <v>22</v>
      </c>
      <c r="C21" s="47"/>
      <c r="D21" s="47"/>
      <c r="E21" s="47"/>
      <c r="F21" s="56"/>
    </row>
    <row r="22" spans="1:6" ht="19.5" customHeight="1">
      <c r="A22" s="43"/>
      <c r="B22" s="55" t="s">
        <v>23</v>
      </c>
      <c r="C22" s="47"/>
      <c r="D22" s="47"/>
      <c r="E22" s="47"/>
      <c r="F22" s="56"/>
    </row>
    <row r="23" spans="1:6" ht="19.5" customHeight="1">
      <c r="A23" s="58"/>
      <c r="B23" s="55" t="s">
        <v>24</v>
      </c>
      <c r="C23" s="47">
        <f>'[1]Income (Pro.)'!E12</f>
        <v>0</v>
      </c>
      <c r="D23" s="47">
        <f>'[1]Income (Pro.)'!F12</f>
        <v>0</v>
      </c>
      <c r="E23" s="47">
        <f>'[1]Income (Pro.)'!G12</f>
        <v>0</v>
      </c>
      <c r="F23" s="47">
        <f>'[1]Income (Pro.)'!H12</f>
        <v>0</v>
      </c>
    </row>
    <row r="24" spans="1:6" ht="19.5" customHeight="1">
      <c r="A24" s="48"/>
      <c r="B24" s="76" t="s">
        <v>468</v>
      </c>
      <c r="C24" s="49">
        <f>SUM(C20:C23)</f>
        <v>26591.666666666668</v>
      </c>
      <c r="D24" s="49">
        <f>SUM(D20:D23)</f>
        <v>15100</v>
      </c>
      <c r="E24" s="49">
        <f>SUM(E20:E23)</f>
        <v>15000</v>
      </c>
      <c r="F24" s="49">
        <f>SUM(F20:F23)</f>
        <v>15000</v>
      </c>
    </row>
    <row r="25" spans="1:6" ht="19.5" customHeight="1">
      <c r="A25" s="59" t="s">
        <v>9</v>
      </c>
      <c r="B25" s="60" t="s">
        <v>10</v>
      </c>
      <c r="C25" s="61"/>
      <c r="D25" s="61"/>
      <c r="E25" s="61"/>
      <c r="F25" s="62"/>
    </row>
    <row r="26" spans="1:6" ht="19.5" customHeight="1">
      <c r="A26" s="34"/>
      <c r="B26" s="64" t="s">
        <v>25</v>
      </c>
      <c r="C26" s="180"/>
      <c r="D26" s="180"/>
      <c r="E26" s="180"/>
      <c r="F26" s="180"/>
    </row>
    <row r="27" spans="1:6" ht="19.5" customHeight="1">
      <c r="A27" s="43"/>
      <c r="B27" s="39" t="s">
        <v>26</v>
      </c>
      <c r="C27" s="68"/>
      <c r="D27" s="68"/>
      <c r="E27" s="68"/>
      <c r="F27" s="46"/>
    </row>
    <row r="28" spans="1:6" ht="19.5" customHeight="1">
      <c r="A28" s="43"/>
      <c r="B28" s="39" t="s">
        <v>27</v>
      </c>
      <c r="C28" s="68"/>
      <c r="D28" s="68"/>
      <c r="E28" s="68"/>
      <c r="F28" s="46"/>
    </row>
    <row r="29" spans="1:6" ht="19.5" customHeight="1">
      <c r="A29" s="43"/>
      <c r="B29" s="39" t="s">
        <v>28</v>
      </c>
      <c r="C29" s="44"/>
      <c r="D29" s="44"/>
      <c r="E29" s="44"/>
      <c r="F29" s="45"/>
    </row>
    <row r="30" spans="1:6" ht="19.5" customHeight="1">
      <c r="A30" s="43"/>
      <c r="B30" s="39" t="s">
        <v>29</v>
      </c>
      <c r="C30" s="44"/>
      <c r="D30" s="44"/>
      <c r="E30" s="44"/>
      <c r="F30" s="45"/>
    </row>
    <row r="31" spans="1:6" ht="19.5" customHeight="1">
      <c r="A31" s="43"/>
      <c r="B31" s="39" t="s">
        <v>43</v>
      </c>
      <c r="C31" s="44"/>
      <c r="D31" s="44"/>
      <c r="E31" s="44"/>
      <c r="F31" s="45"/>
    </row>
    <row r="32" spans="1:7" s="15" customFormat="1" ht="19.5" customHeight="1">
      <c r="A32" s="43"/>
      <c r="B32" s="39" t="s">
        <v>28</v>
      </c>
      <c r="C32" s="47">
        <f>'[1]Income (Pro.)'!E14</f>
        <v>1502614.8333333333</v>
      </c>
      <c r="D32" s="47">
        <f>'[1]Income (Pro.)'!F14</f>
        <v>1059620</v>
      </c>
      <c r="E32" s="47">
        <f>'[1]Income (Pro.)'!G14</f>
        <v>879120</v>
      </c>
      <c r="F32" s="47">
        <f>'[1]Income (Pro.)'!H14</f>
        <v>918920</v>
      </c>
      <c r="G32" s="45"/>
    </row>
    <row r="33" spans="1:7" s="15" customFormat="1" ht="19.5" customHeight="1">
      <c r="A33" s="43"/>
      <c r="B33" s="39" t="s">
        <v>44</v>
      </c>
      <c r="C33" s="47">
        <f>'[1]Income (Pro.)'!E15</f>
        <v>804125</v>
      </c>
      <c r="D33" s="47">
        <f>'[1]Income (Pro.)'!F15</f>
        <v>1039074</v>
      </c>
      <c r="E33" s="47">
        <f>'[1]Income (Pro.)'!G15</f>
        <v>641304</v>
      </c>
      <c r="F33" s="47">
        <f>'[1]Income (Pro.)'!H15</f>
        <v>641304</v>
      </c>
      <c r="G33" s="62"/>
    </row>
    <row r="34" spans="1:6" ht="19.5" customHeight="1">
      <c r="A34" s="43"/>
      <c r="B34" s="39" t="s">
        <v>30</v>
      </c>
      <c r="C34" s="44"/>
      <c r="D34" s="44"/>
      <c r="E34" s="44"/>
      <c r="F34" s="45"/>
    </row>
    <row r="35" spans="1:6" ht="19.5" customHeight="1">
      <c r="A35" s="43"/>
      <c r="B35" s="39" t="s">
        <v>31</v>
      </c>
      <c r="C35" s="44"/>
      <c r="D35" s="44"/>
      <c r="E35" s="44"/>
      <c r="F35" s="45"/>
    </row>
    <row r="36" spans="1:6" ht="19.5" customHeight="1">
      <c r="A36" s="43"/>
      <c r="B36" s="39" t="s">
        <v>32</v>
      </c>
      <c r="C36" s="44"/>
      <c r="D36" s="44"/>
      <c r="E36" s="44"/>
      <c r="F36" s="45"/>
    </row>
    <row r="37" spans="1:6" ht="19.5" customHeight="1">
      <c r="A37" s="43"/>
      <c r="B37" s="39" t="s">
        <v>33</v>
      </c>
      <c r="C37" s="47">
        <f>'[1]Income (Pro.)'!E16</f>
        <v>498257</v>
      </c>
      <c r="D37" s="47">
        <f>'[1]Income (Pro.)'!F16</f>
        <v>620326</v>
      </c>
      <c r="E37" s="47">
        <f>'[1]Income (Pro.)'!G16</f>
        <v>658800</v>
      </c>
      <c r="F37" s="47">
        <f>'[1]Income (Pro.)'!H16</f>
        <v>385119</v>
      </c>
    </row>
    <row r="38" spans="1:6" ht="19.5" customHeight="1">
      <c r="A38" s="43"/>
      <c r="B38" s="39" t="s">
        <v>34</v>
      </c>
      <c r="C38" s="44"/>
      <c r="D38" s="44"/>
      <c r="E38" s="44"/>
      <c r="F38" s="45"/>
    </row>
    <row r="39" spans="1:6" ht="19.5" customHeight="1">
      <c r="A39" s="43"/>
      <c r="B39" s="39" t="s">
        <v>45</v>
      </c>
      <c r="C39" s="44"/>
      <c r="D39" s="44"/>
      <c r="E39" s="44"/>
      <c r="F39" s="45"/>
    </row>
    <row r="40" spans="1:6" ht="19.5" customHeight="1">
      <c r="A40" s="69"/>
      <c r="B40" s="70" t="s">
        <v>35</v>
      </c>
      <c r="C40" s="61"/>
      <c r="D40" s="61"/>
      <c r="E40" s="61"/>
      <c r="F40" s="61"/>
    </row>
    <row r="41" spans="1:6" ht="19.5" customHeight="1">
      <c r="A41" s="34"/>
      <c r="B41" s="64" t="s">
        <v>36</v>
      </c>
      <c r="C41" s="71"/>
      <c r="D41" s="71"/>
      <c r="E41" s="71"/>
      <c r="F41" s="71"/>
    </row>
    <row r="42" spans="1:6" ht="19.5" customHeight="1">
      <c r="A42" s="43"/>
      <c r="B42" s="39" t="s">
        <v>37</v>
      </c>
      <c r="C42" s="44"/>
      <c r="D42" s="44"/>
      <c r="E42" s="44"/>
      <c r="F42" s="44"/>
    </row>
    <row r="43" spans="1:6" ht="19.5" customHeight="1">
      <c r="A43" s="43"/>
      <c r="B43" s="39" t="s">
        <v>38</v>
      </c>
      <c r="C43" s="44"/>
      <c r="D43" s="44"/>
      <c r="E43" s="44"/>
      <c r="F43" s="44"/>
    </row>
    <row r="44" spans="1:6" ht="19.5" customHeight="1">
      <c r="A44" s="43"/>
      <c r="B44" s="39" t="s">
        <v>39</v>
      </c>
      <c r="C44" s="44"/>
      <c r="D44" s="44"/>
      <c r="E44" s="44"/>
      <c r="F44" s="44"/>
    </row>
    <row r="45" spans="1:6" ht="19.5" customHeight="1">
      <c r="A45" s="43"/>
      <c r="B45" s="39" t="s">
        <v>40</v>
      </c>
      <c r="C45" s="44"/>
      <c r="D45" s="44"/>
      <c r="E45" s="44"/>
      <c r="F45" s="44"/>
    </row>
    <row r="46" spans="1:6" ht="19.5" customHeight="1">
      <c r="A46" s="72" t="s">
        <v>5</v>
      </c>
      <c r="B46" s="73" t="s">
        <v>41</v>
      </c>
      <c r="C46" s="74"/>
      <c r="D46" s="74"/>
      <c r="E46" s="74"/>
      <c r="F46" s="74"/>
    </row>
    <row r="47" spans="1:6" ht="19.5" customHeight="1">
      <c r="A47" s="72" t="s">
        <v>6</v>
      </c>
      <c r="B47" s="73" t="s">
        <v>42</v>
      </c>
      <c r="C47" s="74"/>
      <c r="D47" s="74"/>
      <c r="E47" s="74"/>
      <c r="F47" s="74"/>
    </row>
    <row r="48" spans="1:6" ht="19.5" customHeight="1">
      <c r="A48" s="43"/>
      <c r="B48" s="39" t="s">
        <v>46</v>
      </c>
      <c r="C48" s="44"/>
      <c r="D48" s="44"/>
      <c r="E48" s="44"/>
      <c r="F48" s="44"/>
    </row>
    <row r="49" spans="1:6" ht="19.5" customHeight="1">
      <c r="A49" s="43"/>
      <c r="B49" s="39" t="s">
        <v>47</v>
      </c>
      <c r="C49" s="44"/>
      <c r="D49" s="44"/>
      <c r="E49" s="44"/>
      <c r="F49" s="44"/>
    </row>
    <row r="50" spans="1:6" ht="19.5" customHeight="1">
      <c r="A50" s="43"/>
      <c r="B50" s="39" t="s">
        <v>48</v>
      </c>
      <c r="C50" s="44"/>
      <c r="D50" s="44"/>
      <c r="E50" s="44"/>
      <c r="F50" s="44"/>
    </row>
    <row r="51" spans="1:6" ht="19.5" customHeight="1">
      <c r="A51" s="43"/>
      <c r="B51" s="39" t="s">
        <v>49</v>
      </c>
      <c r="C51" s="47">
        <f>'[1]Income (Pro.)'!E17</f>
        <v>4010</v>
      </c>
      <c r="D51" s="47">
        <f>'[1]Income (Pro.)'!F17</f>
        <v>7080</v>
      </c>
      <c r="E51" s="47">
        <f>'[1]Income (Pro.)'!G17</f>
        <v>10000</v>
      </c>
      <c r="F51" s="47">
        <f>'[1]Income (Pro.)'!H17</f>
        <v>10000</v>
      </c>
    </row>
    <row r="52" spans="1:6" ht="19.5" customHeight="1">
      <c r="A52" s="43"/>
      <c r="B52" s="39" t="s">
        <v>50</v>
      </c>
      <c r="C52" s="44"/>
      <c r="D52" s="44"/>
      <c r="E52" s="44"/>
      <c r="F52" s="45"/>
    </row>
    <row r="53" spans="1:6" ht="19.5" customHeight="1">
      <c r="A53" s="43"/>
      <c r="B53" s="39" t="s">
        <v>51</v>
      </c>
      <c r="C53" s="44"/>
      <c r="D53" s="44"/>
      <c r="E53" s="44"/>
      <c r="F53" s="45"/>
    </row>
    <row r="54" spans="1:6" ht="19.5" customHeight="1">
      <c r="A54" s="43"/>
      <c r="B54" s="39" t="s">
        <v>52</v>
      </c>
      <c r="C54" s="47">
        <f>'[1]Income (Pro.)'!E18</f>
        <v>6497267.666666667</v>
      </c>
      <c r="D54" s="47">
        <f>'[1]Income (Pro.)'!F18</f>
        <v>7410465</v>
      </c>
      <c r="E54" s="47">
        <f>'[1]Income (Pro.)'!G18</f>
        <v>7653250</v>
      </c>
      <c r="F54" s="47">
        <f>'[1]Income (Pro.)'!H18</f>
        <v>7653250</v>
      </c>
    </row>
    <row r="55" spans="1:6" ht="19.5" customHeight="1">
      <c r="A55" s="43"/>
      <c r="B55" s="39" t="s">
        <v>53</v>
      </c>
      <c r="C55" s="47">
        <f>'[1]Income (Pro.)'!E19</f>
        <v>563413.3333333334</v>
      </c>
      <c r="D55" s="47">
        <f>'[1]Income (Pro.)'!F19</f>
        <v>1316800</v>
      </c>
      <c r="E55" s="47">
        <f>'[1]Income (Pro.)'!G19</f>
        <v>1240720</v>
      </c>
      <c r="F55" s="47">
        <f>'[1]Income (Pro.)'!H19</f>
        <v>1240720</v>
      </c>
    </row>
    <row r="56" spans="1:6" ht="19.5" customHeight="1">
      <c r="A56" s="43"/>
      <c r="B56" s="39" t="s">
        <v>54</v>
      </c>
      <c r="C56" s="44"/>
      <c r="D56" s="44"/>
      <c r="E56" s="44"/>
      <c r="F56" s="45"/>
    </row>
    <row r="57" spans="1:6" ht="19.5" customHeight="1">
      <c r="A57" s="43"/>
      <c r="B57" s="39" t="s">
        <v>52</v>
      </c>
      <c r="C57" s="44"/>
      <c r="D57" s="44"/>
      <c r="E57" s="44"/>
      <c r="F57" s="45"/>
    </row>
    <row r="58" spans="1:6" ht="18">
      <c r="A58" s="43"/>
      <c r="B58" s="39" t="s">
        <v>53</v>
      </c>
      <c r="C58" s="44"/>
      <c r="D58" s="44"/>
      <c r="E58" s="44"/>
      <c r="F58" s="45"/>
    </row>
    <row r="59" spans="1:6" ht="19.5" customHeight="1">
      <c r="A59" s="43"/>
      <c r="B59" s="39" t="s">
        <v>55</v>
      </c>
      <c r="C59" s="44"/>
      <c r="D59" s="44"/>
      <c r="E59" s="44"/>
      <c r="F59" s="45"/>
    </row>
    <row r="60" spans="1:6" ht="19.5" customHeight="1">
      <c r="A60" s="43"/>
      <c r="B60" s="39" t="s">
        <v>52</v>
      </c>
      <c r="C60" s="44"/>
      <c r="D60" s="44"/>
      <c r="E60" s="44"/>
      <c r="F60" s="45"/>
    </row>
    <row r="61" spans="1:6" ht="19.5" customHeight="1">
      <c r="A61" s="43"/>
      <c r="B61" s="39" t="s">
        <v>53</v>
      </c>
      <c r="C61" s="44"/>
      <c r="D61" s="44"/>
      <c r="E61" s="44"/>
      <c r="F61" s="45"/>
    </row>
    <row r="62" spans="1:7" s="15" customFormat="1" ht="19.5" customHeight="1">
      <c r="A62" s="43"/>
      <c r="B62" s="39" t="s">
        <v>56</v>
      </c>
      <c r="C62" s="44"/>
      <c r="D62" s="44"/>
      <c r="E62" s="44"/>
      <c r="F62" s="45"/>
      <c r="G62" s="45"/>
    </row>
    <row r="63" spans="1:7" s="15" customFormat="1" ht="19.5" customHeight="1">
      <c r="A63" s="43"/>
      <c r="B63" s="39" t="s">
        <v>52</v>
      </c>
      <c r="C63" s="47">
        <f>'[1]Income (Pro.)'!E20</f>
        <v>1138228.1666666667</v>
      </c>
      <c r="D63" s="47">
        <f>'[1]Income (Pro.)'!F20</f>
        <v>1409864</v>
      </c>
      <c r="E63" s="47">
        <f>'[1]Income (Pro.)'!G20</f>
        <v>1093125</v>
      </c>
      <c r="F63" s="47">
        <f>'[1]Income (Pro.)'!H20</f>
        <v>1093125</v>
      </c>
      <c r="G63" s="62"/>
    </row>
    <row r="64" spans="1:6" ht="19.5" customHeight="1">
      <c r="A64" s="43"/>
      <c r="B64" s="39" t="s">
        <v>53</v>
      </c>
      <c r="C64" s="47">
        <f>'[1]Income (Pro.)'!E21</f>
        <v>120143</v>
      </c>
      <c r="D64" s="47">
        <f>'[1]Income (Pro.)'!F21</f>
        <v>132170</v>
      </c>
      <c r="E64" s="47">
        <f>'[1]Income (Pro.)'!G21</f>
        <v>132800</v>
      </c>
      <c r="F64" s="47">
        <f>'[1]Income (Pro.)'!H21</f>
        <v>132800</v>
      </c>
    </row>
    <row r="65" spans="1:6" ht="19.5" customHeight="1">
      <c r="A65" s="43"/>
      <c r="B65" s="39" t="s">
        <v>57</v>
      </c>
      <c r="C65" s="44"/>
      <c r="D65" s="44"/>
      <c r="E65" s="44"/>
      <c r="F65" s="45"/>
    </row>
    <row r="66" spans="1:6" ht="19.5" customHeight="1">
      <c r="A66" s="43"/>
      <c r="B66" s="39" t="s">
        <v>52</v>
      </c>
      <c r="C66" s="44"/>
      <c r="D66" s="44"/>
      <c r="E66" s="44"/>
      <c r="F66" s="45"/>
    </row>
    <row r="67" spans="1:6" ht="19.5" customHeight="1">
      <c r="A67" s="43"/>
      <c r="B67" s="39" t="s">
        <v>53</v>
      </c>
      <c r="C67" s="44"/>
      <c r="D67" s="44"/>
      <c r="E67" s="44"/>
      <c r="F67" s="45"/>
    </row>
    <row r="68" spans="1:6" ht="19.5" customHeight="1">
      <c r="A68" s="43"/>
      <c r="B68" s="39" t="s">
        <v>58</v>
      </c>
      <c r="C68" s="44"/>
      <c r="D68" s="44"/>
      <c r="E68" s="44"/>
      <c r="F68" s="45"/>
    </row>
    <row r="69" spans="1:6" ht="19.5" customHeight="1">
      <c r="A69" s="43"/>
      <c r="B69" s="39" t="s">
        <v>52</v>
      </c>
      <c r="C69" s="47">
        <f>'[1]Income (Pro.)'!E22</f>
        <v>579422.3333333334</v>
      </c>
      <c r="D69" s="47">
        <f>'[1]Income (Pro.)'!F22</f>
        <v>801465</v>
      </c>
      <c r="E69" s="47">
        <f>'[1]Income (Pro.)'!G22</f>
        <v>897600</v>
      </c>
      <c r="F69" s="47">
        <f>'[1]Income (Pro.)'!H22</f>
        <v>897600</v>
      </c>
    </row>
    <row r="70" spans="1:6" ht="19.5" customHeight="1">
      <c r="A70" s="43"/>
      <c r="B70" s="39" t="s">
        <v>53</v>
      </c>
      <c r="C70" s="47">
        <f>'[1]Income (Pro.)'!E23</f>
        <v>79946.66666666667</v>
      </c>
      <c r="D70" s="47">
        <f>'[1]Income (Pro.)'!F23</f>
        <v>126900</v>
      </c>
      <c r="E70" s="47">
        <f>'[1]Income (Pro.)'!G23</f>
        <v>132000</v>
      </c>
      <c r="F70" s="47">
        <f>'[1]Income (Pro.)'!H23</f>
        <v>132000</v>
      </c>
    </row>
    <row r="71" spans="1:6" ht="19.5" customHeight="1">
      <c r="A71" s="43"/>
      <c r="B71" s="39" t="s">
        <v>59</v>
      </c>
      <c r="C71" s="44"/>
      <c r="D71" s="44"/>
      <c r="E71" s="44"/>
      <c r="F71" s="45"/>
    </row>
    <row r="72" spans="1:6" ht="19.5" customHeight="1">
      <c r="A72" s="43"/>
      <c r="B72" s="39" t="s">
        <v>52</v>
      </c>
      <c r="C72" s="44"/>
      <c r="D72" s="44"/>
      <c r="E72" s="44"/>
      <c r="F72" s="45"/>
    </row>
    <row r="73" spans="1:6" ht="19.5" customHeight="1">
      <c r="A73" s="43"/>
      <c r="B73" s="39" t="s">
        <v>53</v>
      </c>
      <c r="C73" s="44"/>
      <c r="D73" s="44"/>
      <c r="E73" s="44"/>
      <c r="F73" s="45"/>
    </row>
    <row r="74" spans="1:6" ht="19.5" customHeight="1">
      <c r="A74" s="43"/>
      <c r="B74" s="39" t="s">
        <v>60</v>
      </c>
      <c r="C74" s="44"/>
      <c r="D74" s="44"/>
      <c r="E74" s="44"/>
      <c r="F74" s="45"/>
    </row>
    <row r="75" spans="1:6" ht="19.5" customHeight="1">
      <c r="A75" s="43"/>
      <c r="B75" s="39" t="s">
        <v>61</v>
      </c>
      <c r="C75" s="47">
        <f>'[1]Income (Pro.)'!E24</f>
        <v>1143361</v>
      </c>
      <c r="D75" s="47">
        <f>'[1]Income (Pro.)'!F24</f>
        <v>1217023</v>
      </c>
      <c r="E75" s="47">
        <f>'[1]Income (Pro.)'!G24</f>
        <v>1163300</v>
      </c>
      <c r="F75" s="47">
        <f>'[1]Income (Pro.)'!H24</f>
        <v>1163300</v>
      </c>
    </row>
    <row r="76" spans="1:6" ht="19.5" customHeight="1">
      <c r="A76" s="43"/>
      <c r="B76" s="39" t="s">
        <v>62</v>
      </c>
      <c r="C76" s="47">
        <f>'[1]Income (Pro.)'!E25</f>
        <v>164589.66666666666</v>
      </c>
      <c r="D76" s="47">
        <f>'[1]Income (Pro.)'!F25</f>
        <v>162800</v>
      </c>
      <c r="E76" s="47">
        <f>'[1]Income (Pro.)'!G25</f>
        <v>163200</v>
      </c>
      <c r="F76" s="47">
        <f>'[1]Income (Pro.)'!H25</f>
        <v>163200</v>
      </c>
    </row>
    <row r="77" spans="1:6" ht="19.5" customHeight="1">
      <c r="A77" s="43"/>
      <c r="B77" s="39" t="s">
        <v>63</v>
      </c>
      <c r="C77" s="47">
        <f>'[1]Income (Pro.)'!E26</f>
        <v>2126</v>
      </c>
      <c r="D77" s="47">
        <f>'[1]Income (Pro.)'!F26</f>
        <v>2932</v>
      </c>
      <c r="E77" s="47">
        <f>'[1]Income (Pro.)'!G26</f>
        <v>3000</v>
      </c>
      <c r="F77" s="47">
        <f>'[1]Income (Pro.)'!H26</f>
        <v>3000</v>
      </c>
    </row>
    <row r="78" spans="1:6" ht="19.5" customHeight="1">
      <c r="A78" s="43"/>
      <c r="B78" s="39" t="s">
        <v>64</v>
      </c>
      <c r="C78" s="44"/>
      <c r="D78" s="44"/>
      <c r="E78" s="44"/>
      <c r="F78" s="45"/>
    </row>
    <row r="79" spans="1:6" ht="19.5" customHeight="1">
      <c r="A79" s="43"/>
      <c r="B79" s="39" t="s">
        <v>65</v>
      </c>
      <c r="C79" s="47">
        <f>'[1]Income (Pro.)'!E27</f>
        <v>652712</v>
      </c>
      <c r="D79" s="47">
        <f>'[1]Income (Pro.)'!F27</f>
        <v>648108</v>
      </c>
      <c r="E79" s="47">
        <f>'[1]Income (Pro.)'!G27</f>
        <v>475000</v>
      </c>
      <c r="F79" s="47">
        <f>'[1]Income (Pro.)'!H27</f>
        <v>596989</v>
      </c>
    </row>
    <row r="80" spans="1:6" ht="19.5" customHeight="1">
      <c r="A80" s="43"/>
      <c r="B80" s="39" t="s">
        <v>66</v>
      </c>
      <c r="C80" s="44"/>
      <c r="D80" s="44"/>
      <c r="E80" s="44"/>
      <c r="F80" s="45"/>
    </row>
    <row r="81" spans="1:6" ht="19.5" customHeight="1">
      <c r="A81" s="43"/>
      <c r="B81" s="39" t="s">
        <v>67</v>
      </c>
      <c r="C81" s="44"/>
      <c r="D81" s="44"/>
      <c r="E81" s="44"/>
      <c r="F81" s="45"/>
    </row>
    <row r="82" spans="1:6" ht="19.5" customHeight="1">
      <c r="A82" s="38" t="s">
        <v>5</v>
      </c>
      <c r="B82" s="39" t="s">
        <v>68</v>
      </c>
      <c r="C82" s="44"/>
      <c r="D82" s="44"/>
      <c r="E82" s="44"/>
      <c r="F82" s="45"/>
    </row>
    <row r="83" spans="1:6" ht="19.5" customHeight="1">
      <c r="A83" s="43"/>
      <c r="B83" s="39" t="s">
        <v>69</v>
      </c>
      <c r="C83" s="44"/>
      <c r="D83" s="44"/>
      <c r="E83" s="44"/>
      <c r="F83" s="45"/>
    </row>
    <row r="84" spans="1:6" ht="19.5" customHeight="1">
      <c r="A84" s="43"/>
      <c r="B84" s="39" t="s">
        <v>70</v>
      </c>
      <c r="C84" s="44"/>
      <c r="D84" s="44"/>
      <c r="E84" s="44"/>
      <c r="F84" s="45"/>
    </row>
    <row r="85" spans="1:6" ht="19.5" customHeight="1">
      <c r="A85" s="43"/>
      <c r="B85" s="39" t="s">
        <v>71</v>
      </c>
      <c r="C85" s="47">
        <f>'[1]Income (Pro.)'!E28</f>
        <v>29450</v>
      </c>
      <c r="D85" s="47">
        <f>'[1]Income (Pro.)'!F28</f>
        <v>0</v>
      </c>
      <c r="E85" s="47">
        <f>'[1]Income (Pro.)'!G28</f>
        <v>46000</v>
      </c>
      <c r="F85" s="47">
        <f>'[1]Income (Pro.)'!H28</f>
        <v>46000</v>
      </c>
    </row>
    <row r="86" spans="1:6" ht="19.5" customHeight="1">
      <c r="A86" s="77" t="s">
        <v>5</v>
      </c>
      <c r="B86" s="78" t="s">
        <v>72</v>
      </c>
      <c r="C86" s="69"/>
      <c r="D86" s="69"/>
      <c r="E86" s="69"/>
      <c r="F86" s="69"/>
    </row>
    <row r="87" spans="1:6" ht="19.5" customHeight="1">
      <c r="A87" s="43"/>
      <c r="B87" s="39" t="s">
        <v>73</v>
      </c>
      <c r="C87" s="44"/>
      <c r="D87" s="44"/>
      <c r="E87" s="44"/>
      <c r="F87" s="45"/>
    </row>
    <row r="88" spans="1:6" ht="19.5" customHeight="1">
      <c r="A88" s="43"/>
      <c r="B88" s="39" t="s">
        <v>74</v>
      </c>
      <c r="C88" s="44"/>
      <c r="D88" s="44"/>
      <c r="E88" s="44"/>
      <c r="F88" s="45"/>
    </row>
    <row r="89" spans="1:6" ht="19.5" customHeight="1">
      <c r="A89" s="43"/>
      <c r="B89" s="39" t="s">
        <v>75</v>
      </c>
      <c r="C89" s="44"/>
      <c r="D89" s="44"/>
      <c r="E89" s="44"/>
      <c r="F89" s="45"/>
    </row>
    <row r="90" spans="1:6" ht="19.5" customHeight="1">
      <c r="A90" s="43"/>
      <c r="B90" s="39" t="s">
        <v>76</v>
      </c>
      <c r="C90" s="44"/>
      <c r="D90" s="44"/>
      <c r="E90" s="44"/>
      <c r="F90" s="45"/>
    </row>
    <row r="91" spans="1:6" ht="21" customHeight="1">
      <c r="A91" s="43"/>
      <c r="B91" s="39" t="s">
        <v>77</v>
      </c>
      <c r="C91" s="44"/>
      <c r="D91" s="44"/>
      <c r="E91" s="44"/>
      <c r="F91" s="45"/>
    </row>
    <row r="92" spans="1:7" s="15" customFormat="1" ht="19.5" customHeight="1">
      <c r="A92" s="43"/>
      <c r="B92" s="39" t="s">
        <v>78</v>
      </c>
      <c r="C92" s="44"/>
      <c r="D92" s="44"/>
      <c r="E92" s="44"/>
      <c r="F92" s="45"/>
      <c r="G92" s="45"/>
    </row>
    <row r="93" spans="1:7" s="15" customFormat="1" ht="19.5" customHeight="1">
      <c r="A93" s="43"/>
      <c r="B93" s="39" t="s">
        <v>79</v>
      </c>
      <c r="C93" s="44"/>
      <c r="D93" s="44"/>
      <c r="E93" s="44"/>
      <c r="F93" s="45"/>
      <c r="G93" s="62"/>
    </row>
    <row r="94" spans="1:6" ht="19.5" customHeight="1">
      <c r="A94" s="43"/>
      <c r="B94" s="39" t="s">
        <v>80</v>
      </c>
      <c r="C94" s="44"/>
      <c r="D94" s="44"/>
      <c r="E94" s="44"/>
      <c r="F94" s="45"/>
    </row>
    <row r="95" spans="1:6" ht="19.5" customHeight="1">
      <c r="A95" s="43"/>
      <c r="B95" s="39" t="s">
        <v>81</v>
      </c>
      <c r="C95" s="44"/>
      <c r="D95" s="44"/>
      <c r="E95" s="44"/>
      <c r="F95" s="45"/>
    </row>
    <row r="96" spans="1:6" ht="19.5" customHeight="1">
      <c r="A96" s="43"/>
      <c r="B96" s="39" t="s">
        <v>634</v>
      </c>
      <c r="C96" s="47">
        <f>'[1]Income (Pro.)'!E29</f>
        <v>334379</v>
      </c>
      <c r="D96" s="47">
        <f>'[1]Income (Pro.)'!F29</f>
        <v>227518</v>
      </c>
      <c r="E96" s="47">
        <f>'[1]Income (Pro.)'!G29</f>
        <v>222000</v>
      </c>
      <c r="F96" s="47">
        <f>'[1]Income (Pro.)'!H29</f>
        <v>222000</v>
      </c>
    </row>
    <row r="97" spans="1:6" ht="19.5" customHeight="1">
      <c r="A97" s="43"/>
      <c r="B97" s="39" t="s">
        <v>82</v>
      </c>
      <c r="C97" s="47">
        <f>'[1]Income (Pro.)'!E30</f>
        <v>0</v>
      </c>
      <c r="D97" s="47">
        <f>'[1]Income (Pro.)'!F30</f>
        <v>0</v>
      </c>
      <c r="E97" s="47">
        <f>'[1]Income (Pro.)'!G30</f>
        <v>15000</v>
      </c>
      <c r="F97" s="47">
        <f>'[1]Income (Pro.)'!H30</f>
        <v>15000</v>
      </c>
    </row>
    <row r="98" spans="1:6" ht="19.5" customHeight="1">
      <c r="A98" s="43"/>
      <c r="B98" s="39" t="s">
        <v>83</v>
      </c>
      <c r="C98" s="47">
        <f>'[1]Income (Pro.)'!E31</f>
        <v>128163.33333333333</v>
      </c>
      <c r="D98" s="47">
        <f>'[1]Income (Pro.)'!F31</f>
        <v>230950</v>
      </c>
      <c r="E98" s="47">
        <f>'[1]Income (Pro.)'!G31</f>
        <v>200000</v>
      </c>
      <c r="F98" s="47">
        <f>'[1]Income (Pro.)'!H31</f>
        <v>200000</v>
      </c>
    </row>
    <row r="99" spans="1:6" ht="19.5" customHeight="1">
      <c r="A99" s="43"/>
      <c r="B99" s="39" t="s">
        <v>84</v>
      </c>
      <c r="C99" s="44"/>
      <c r="D99" s="44"/>
      <c r="E99" s="44"/>
      <c r="F99" s="45"/>
    </row>
    <row r="100" spans="1:6" ht="19.5" customHeight="1">
      <c r="A100" s="43"/>
      <c r="B100" s="39" t="s">
        <v>85</v>
      </c>
      <c r="C100" s="44"/>
      <c r="D100" s="44"/>
      <c r="E100" s="44"/>
      <c r="F100" s="45"/>
    </row>
    <row r="101" spans="1:6" ht="19.5" customHeight="1">
      <c r="A101" s="43"/>
      <c r="B101" s="39" t="s">
        <v>86</v>
      </c>
      <c r="C101" s="44"/>
      <c r="D101" s="44"/>
      <c r="E101" s="44"/>
      <c r="F101" s="45"/>
    </row>
    <row r="102" spans="1:6" ht="19.5" customHeight="1">
      <c r="A102" s="69"/>
      <c r="B102" s="79" t="s">
        <v>135</v>
      </c>
      <c r="C102" s="61"/>
      <c r="D102" s="61"/>
      <c r="E102" s="61"/>
      <c r="F102" s="62"/>
    </row>
    <row r="103" spans="1:6" ht="19.5" customHeight="1">
      <c r="A103" s="34"/>
      <c r="B103" s="80" t="s">
        <v>136</v>
      </c>
      <c r="C103" s="71"/>
      <c r="D103" s="71"/>
      <c r="E103" s="71"/>
      <c r="F103" s="66"/>
    </row>
    <row r="104" spans="1:6" ht="19.5" customHeight="1">
      <c r="A104" s="43"/>
      <c r="B104" s="39" t="s">
        <v>87</v>
      </c>
      <c r="C104" s="44"/>
      <c r="D104" s="44"/>
      <c r="E104" s="44"/>
      <c r="F104" s="45"/>
    </row>
    <row r="105" spans="1:6" ht="19.5" customHeight="1">
      <c r="A105" s="43"/>
      <c r="B105" s="39" t="s">
        <v>88</v>
      </c>
      <c r="C105" s="47">
        <f>'[1]Income (Pro.)'!E32</f>
        <v>1569520</v>
      </c>
      <c r="D105" s="47">
        <f>'[1]Income (Pro.)'!F32</f>
        <v>984000</v>
      </c>
      <c r="E105" s="47">
        <f>'[1]Income (Pro.)'!G32</f>
        <v>630000</v>
      </c>
      <c r="F105" s="47">
        <f>'[1]Income (Pro.)'!H32</f>
        <v>630000</v>
      </c>
    </row>
    <row r="106" spans="1:6" ht="19.5" customHeight="1">
      <c r="A106" s="43"/>
      <c r="B106" s="39" t="s">
        <v>89</v>
      </c>
      <c r="C106" s="47">
        <f>'[1]Income (Pro.)'!E33</f>
        <v>3015299.3333333335</v>
      </c>
      <c r="D106" s="47">
        <f>'[1]Income (Pro.)'!F33</f>
        <v>3334428</v>
      </c>
      <c r="E106" s="47">
        <f>'[1]Income (Pro.)'!G33</f>
        <v>3299313</v>
      </c>
      <c r="F106" s="47">
        <f>'[1]Income (Pro.)'!H33</f>
        <v>3299313</v>
      </c>
    </row>
    <row r="107" spans="1:6" ht="19.5" customHeight="1">
      <c r="A107" s="43"/>
      <c r="B107" s="39" t="s">
        <v>90</v>
      </c>
      <c r="C107" s="44"/>
      <c r="D107" s="44"/>
      <c r="E107" s="44"/>
      <c r="F107" s="45"/>
    </row>
    <row r="108" spans="1:6" ht="19.5" customHeight="1">
      <c r="A108" s="69"/>
      <c r="B108" s="79" t="s">
        <v>137</v>
      </c>
      <c r="C108" s="61"/>
      <c r="D108" s="61"/>
      <c r="E108" s="61"/>
      <c r="F108" s="62"/>
    </row>
    <row r="109" spans="1:6" ht="18">
      <c r="A109" s="34"/>
      <c r="B109" s="80" t="s">
        <v>138</v>
      </c>
      <c r="C109" s="71"/>
      <c r="D109" s="71"/>
      <c r="E109" s="71"/>
      <c r="F109" s="66"/>
    </row>
    <row r="110" spans="1:6" ht="19.5" customHeight="1">
      <c r="A110" s="43"/>
      <c r="B110" s="39" t="s">
        <v>91</v>
      </c>
      <c r="C110" s="44"/>
      <c r="D110" s="44"/>
      <c r="E110" s="44"/>
      <c r="F110" s="45"/>
    </row>
    <row r="111" spans="1:6" ht="19.5" customHeight="1">
      <c r="A111" s="43"/>
      <c r="B111" s="39" t="s">
        <v>92</v>
      </c>
      <c r="C111" s="44"/>
      <c r="D111" s="44"/>
      <c r="E111" s="44"/>
      <c r="F111" s="45"/>
    </row>
    <row r="112" spans="1:6" ht="19.5" customHeight="1">
      <c r="A112" s="43"/>
      <c r="B112" s="39" t="s">
        <v>93</v>
      </c>
      <c r="C112" s="44"/>
      <c r="D112" s="44"/>
      <c r="E112" s="44"/>
      <c r="F112" s="45"/>
    </row>
    <row r="113" spans="1:6" ht="19.5" customHeight="1">
      <c r="A113" s="43"/>
      <c r="B113" s="76" t="s">
        <v>94</v>
      </c>
      <c r="C113" s="41">
        <f>SUM(C26:C112)</f>
        <v>18827028.333333332</v>
      </c>
      <c r="D113" s="41">
        <f>SUM(D26:D112)</f>
        <v>20731523</v>
      </c>
      <c r="E113" s="41">
        <f>SUM(E26:E112)</f>
        <v>19555532</v>
      </c>
      <c r="F113" s="41">
        <f>SUM(F26:F112)</f>
        <v>19443640</v>
      </c>
    </row>
    <row r="114" spans="1:6" ht="19.5" customHeight="1">
      <c r="A114" s="43"/>
      <c r="B114" s="39" t="s">
        <v>95</v>
      </c>
      <c r="C114" s="44"/>
      <c r="D114" s="44"/>
      <c r="E114" s="44"/>
      <c r="F114" s="45"/>
    </row>
    <row r="115" spans="1:6" ht="19.5" customHeight="1">
      <c r="A115" s="43"/>
      <c r="B115" s="39" t="s">
        <v>96</v>
      </c>
      <c r="C115" s="44"/>
      <c r="D115" s="44"/>
      <c r="E115" s="44"/>
      <c r="F115" s="45"/>
    </row>
    <row r="116" spans="1:6" ht="19.5" customHeight="1">
      <c r="A116" s="43"/>
      <c r="B116" s="39" t="s">
        <v>97</v>
      </c>
      <c r="C116" s="44"/>
      <c r="D116" s="44"/>
      <c r="E116" s="44"/>
      <c r="F116" s="45"/>
    </row>
    <row r="117" spans="1:6" ht="19.5" customHeight="1">
      <c r="A117" s="43"/>
      <c r="B117" s="39" t="s">
        <v>98</v>
      </c>
      <c r="C117" s="44"/>
      <c r="D117" s="44"/>
      <c r="E117" s="44"/>
      <c r="F117" s="45"/>
    </row>
    <row r="118" spans="1:6" ht="19.5" customHeight="1">
      <c r="A118" s="43"/>
      <c r="B118" s="39" t="s">
        <v>99</v>
      </c>
      <c r="C118" s="47">
        <f>'[1]Income (Pro.)'!E35</f>
        <v>24381.333333333332</v>
      </c>
      <c r="D118" s="47">
        <f>'[1]Income (Pro.)'!F35</f>
        <v>13215</v>
      </c>
      <c r="E118" s="47">
        <f>'[1]Income (Pro.)'!G35</f>
        <v>6000</v>
      </c>
      <c r="F118" s="47">
        <f>'[1]Income (Pro.)'!H35</f>
        <v>6000</v>
      </c>
    </row>
    <row r="119" spans="1:6" ht="19.5" customHeight="1">
      <c r="A119" s="43"/>
      <c r="B119" s="39" t="s">
        <v>100</v>
      </c>
      <c r="C119" s="44"/>
      <c r="D119" s="44"/>
      <c r="E119" s="44"/>
      <c r="F119" s="45"/>
    </row>
    <row r="120" spans="1:6" ht="19.5" customHeight="1">
      <c r="A120" s="43"/>
      <c r="B120" s="39" t="s">
        <v>101</v>
      </c>
      <c r="C120" s="44"/>
      <c r="D120" s="44"/>
      <c r="E120" s="44"/>
      <c r="F120" s="45"/>
    </row>
    <row r="121" spans="1:6" ht="19.5" customHeight="1">
      <c r="A121" s="43"/>
      <c r="B121" s="39" t="s">
        <v>102</v>
      </c>
      <c r="C121" s="47">
        <f>'[1]Income (Pro.)'!E36</f>
        <v>428974.6666666667</v>
      </c>
      <c r="D121" s="47">
        <f>'[1]Income (Pro.)'!F36</f>
        <v>455000</v>
      </c>
      <c r="E121" s="47">
        <f>'[1]Income (Pro.)'!G36</f>
        <v>50000</v>
      </c>
      <c r="F121" s="47">
        <f>'[1]Income (Pro.)'!H36</f>
        <v>1405000</v>
      </c>
    </row>
    <row r="122" spans="1:6" ht="19.5" customHeight="1">
      <c r="A122" s="43"/>
      <c r="B122" s="39" t="s">
        <v>103</v>
      </c>
      <c r="C122" s="44"/>
      <c r="D122" s="44"/>
      <c r="E122" s="44"/>
      <c r="F122" s="45"/>
    </row>
    <row r="123" spans="1:7" s="15" customFormat="1" ht="19.5" customHeight="1">
      <c r="A123" s="38"/>
      <c r="B123" s="39" t="s">
        <v>104</v>
      </c>
      <c r="C123" s="47">
        <f>'[1]Income (Pro.)'!E37</f>
        <v>2600951.3333333335</v>
      </c>
      <c r="D123" s="47">
        <f>'[1]Income (Pro.)'!F37</f>
        <v>7587705</v>
      </c>
      <c r="E123" s="47">
        <f>'[1]Income (Pro.)'!G37</f>
        <v>100000</v>
      </c>
      <c r="F123" s="47">
        <f>'[1]Income (Pro.)'!H37</f>
        <v>5439700</v>
      </c>
      <c r="G123" s="62"/>
    </row>
    <row r="124" spans="1:6" ht="19.5" customHeight="1">
      <c r="A124" s="81"/>
      <c r="B124" s="76" t="s">
        <v>466</v>
      </c>
      <c r="C124" s="49">
        <f>SUM(C115:C123)</f>
        <v>3054307.3333333335</v>
      </c>
      <c r="D124" s="49">
        <f>SUM(D115:D123)</f>
        <v>8055920</v>
      </c>
      <c r="E124" s="49">
        <f>SUM(E115:E123)</f>
        <v>156000</v>
      </c>
      <c r="F124" s="49">
        <f>SUM(F115:F123)</f>
        <v>6850700</v>
      </c>
    </row>
    <row r="125" spans="1:6" ht="19.5" customHeight="1">
      <c r="A125" s="69"/>
      <c r="B125" s="70" t="s">
        <v>635</v>
      </c>
      <c r="C125" s="40">
        <f>SUM(C124+C113+C24+C18)</f>
        <v>22413231.333333332</v>
      </c>
      <c r="D125" s="40">
        <f>SUM(D124+D113+D24+D18)</f>
        <v>29621470</v>
      </c>
      <c r="E125" s="40">
        <f>SUM(E124+E113+E24+E18)</f>
        <v>20168228</v>
      </c>
      <c r="F125" s="40">
        <f>SUM(F124+F113+F24+F18)</f>
        <v>26751036</v>
      </c>
    </row>
    <row r="126" spans="1:6" ht="19.5" customHeight="1">
      <c r="A126" s="83"/>
      <c r="B126" s="75" t="s">
        <v>108</v>
      </c>
      <c r="C126" s="87"/>
      <c r="D126" s="87"/>
      <c r="E126" s="87"/>
      <c r="F126" s="88"/>
    </row>
    <row r="127" spans="1:6" ht="19.5" customHeight="1">
      <c r="A127" s="86" t="s">
        <v>5</v>
      </c>
      <c r="B127" s="64" t="s">
        <v>107</v>
      </c>
      <c r="C127" s="71"/>
      <c r="D127" s="71"/>
      <c r="E127" s="71"/>
      <c r="F127" s="66"/>
    </row>
    <row r="128" spans="1:6" ht="19.5" customHeight="1">
      <c r="A128" s="43"/>
      <c r="B128" s="39" t="s">
        <v>106</v>
      </c>
      <c r="C128" s="44"/>
      <c r="D128" s="44"/>
      <c r="E128" s="44"/>
      <c r="F128" s="44"/>
    </row>
    <row r="129" spans="1:6" ht="19.5" customHeight="1">
      <c r="A129" s="43"/>
      <c r="B129" s="39" t="s">
        <v>109</v>
      </c>
      <c r="C129" s="47">
        <f>'[1]Income (Pro.)'!E39</f>
        <v>41338666.666666664</v>
      </c>
      <c r="D129" s="47">
        <f>'[1]Income (Pro.)'!F39</f>
        <v>38100000</v>
      </c>
      <c r="E129" s="47">
        <f>'[1]Income (Pro.)'!G39</f>
        <v>45665000</v>
      </c>
      <c r="F129" s="47">
        <f>'[1]Income (Pro.)'!H39</f>
        <v>45665000</v>
      </c>
    </row>
    <row r="130" spans="1:6" ht="19.5" customHeight="1">
      <c r="A130" s="43"/>
      <c r="B130" s="39" t="s">
        <v>110</v>
      </c>
      <c r="C130" s="47">
        <f>'[1]Income (Pro.)'!E40</f>
        <v>6825579</v>
      </c>
      <c r="D130" s="47">
        <f>'[1]Income (Pro.)'!F40</f>
        <v>6400000</v>
      </c>
      <c r="E130" s="47">
        <f>'[1]Income (Pro.)'!G40</f>
        <v>11025000</v>
      </c>
      <c r="F130" s="47">
        <f>'[1]Income (Pro.)'!H40</f>
        <v>11025000</v>
      </c>
    </row>
    <row r="131" spans="1:6" ht="19.5" customHeight="1">
      <c r="A131" s="43"/>
      <c r="B131" s="39" t="s">
        <v>111</v>
      </c>
      <c r="C131" s="44"/>
      <c r="D131" s="44"/>
      <c r="E131" s="44"/>
      <c r="F131" s="45"/>
    </row>
    <row r="132" spans="1:6" ht="19.5" customHeight="1">
      <c r="A132" s="43"/>
      <c r="B132" s="39" t="s">
        <v>112</v>
      </c>
      <c r="C132" s="44"/>
      <c r="D132" s="44"/>
      <c r="E132" s="44"/>
      <c r="F132" s="45"/>
    </row>
    <row r="133" spans="1:6" ht="19.5" customHeight="1">
      <c r="A133" s="43"/>
      <c r="B133" s="39" t="s">
        <v>113</v>
      </c>
      <c r="C133" s="44"/>
      <c r="D133" s="44"/>
      <c r="E133" s="44"/>
      <c r="F133" s="45"/>
    </row>
    <row r="134" spans="1:6" ht="18">
      <c r="A134" s="43"/>
      <c r="B134" s="39" t="s">
        <v>114</v>
      </c>
      <c r="C134" s="44"/>
      <c r="D134" s="44"/>
      <c r="E134" s="44"/>
      <c r="F134" s="45"/>
    </row>
    <row r="135" spans="1:6" ht="18">
      <c r="A135" s="43"/>
      <c r="B135" s="39" t="s">
        <v>115</v>
      </c>
      <c r="C135" s="44"/>
      <c r="D135" s="44"/>
      <c r="E135" s="44"/>
      <c r="F135" s="45"/>
    </row>
    <row r="136" spans="1:6" ht="18">
      <c r="A136" s="43"/>
      <c r="B136" s="39" t="s">
        <v>116</v>
      </c>
      <c r="C136" s="44"/>
      <c r="D136" s="44"/>
      <c r="E136" s="44"/>
      <c r="F136" s="45"/>
    </row>
    <row r="137" spans="1:6" ht="19.5" customHeight="1">
      <c r="A137" s="81"/>
      <c r="B137" s="76" t="s">
        <v>117</v>
      </c>
      <c r="C137" s="41">
        <f>SUM(C127:C136)</f>
        <v>48164245.666666664</v>
      </c>
      <c r="D137" s="41">
        <f>SUM(D127:D136)</f>
        <v>44500000</v>
      </c>
      <c r="E137" s="41">
        <f>SUM(E127:E136)</f>
        <v>56690000</v>
      </c>
      <c r="F137" s="41">
        <f>SUM(F127:F136)</f>
        <v>56690000</v>
      </c>
    </row>
    <row r="138" spans="1:6" ht="19.5" customHeight="1">
      <c r="A138" s="69"/>
      <c r="B138" s="70" t="s">
        <v>118</v>
      </c>
      <c r="C138" s="61"/>
      <c r="D138" s="61"/>
      <c r="E138" s="61"/>
      <c r="F138" s="62"/>
    </row>
    <row r="139" spans="1:6" ht="19.5" customHeight="1">
      <c r="A139" s="83"/>
      <c r="B139" s="75" t="s">
        <v>121</v>
      </c>
      <c r="C139" s="87"/>
      <c r="D139" s="87"/>
      <c r="E139" s="87"/>
      <c r="F139" s="88"/>
    </row>
    <row r="140" spans="1:6" ht="19.5" customHeight="1">
      <c r="A140" s="72" t="s">
        <v>5</v>
      </c>
      <c r="B140" s="75" t="s">
        <v>119</v>
      </c>
      <c r="C140" s="87"/>
      <c r="D140" s="87"/>
      <c r="E140" s="87"/>
      <c r="F140" s="88"/>
    </row>
    <row r="141" spans="1:6" ht="19.5" customHeight="1">
      <c r="A141" s="89"/>
      <c r="B141" s="90" t="s">
        <v>120</v>
      </c>
      <c r="C141" s="71"/>
      <c r="D141" s="71"/>
      <c r="E141" s="71"/>
      <c r="F141" s="66"/>
    </row>
    <row r="142" spans="1:6" ht="19.5" customHeight="1">
      <c r="A142" s="43"/>
      <c r="B142" s="39" t="s">
        <v>122</v>
      </c>
      <c r="C142" s="44"/>
      <c r="D142" s="44"/>
      <c r="E142" s="44"/>
      <c r="F142" s="45"/>
    </row>
    <row r="143" spans="1:6" ht="19.5" customHeight="1">
      <c r="A143" s="43"/>
      <c r="B143" s="39" t="s">
        <v>123</v>
      </c>
      <c r="C143" s="44"/>
      <c r="D143" s="44"/>
      <c r="E143" s="44"/>
      <c r="F143" s="45"/>
    </row>
    <row r="144" spans="1:6" ht="19.5" customHeight="1">
      <c r="A144" s="43"/>
      <c r="B144" s="39" t="s">
        <v>124</v>
      </c>
      <c r="C144" s="44"/>
      <c r="D144" s="44"/>
      <c r="E144" s="44"/>
      <c r="F144" s="45"/>
    </row>
    <row r="145" spans="1:6" ht="19.5" customHeight="1">
      <c r="A145" s="43"/>
      <c r="B145" s="39" t="s">
        <v>125</v>
      </c>
      <c r="C145" s="44"/>
      <c r="D145" s="44"/>
      <c r="E145" s="44"/>
      <c r="F145" s="45"/>
    </row>
    <row r="146" spans="1:6" ht="19.5" customHeight="1">
      <c r="A146" s="43"/>
      <c r="B146" s="91" t="s">
        <v>126</v>
      </c>
      <c r="C146" s="47">
        <f>'[1]Income (Pro.)'!E42</f>
        <v>62227</v>
      </c>
      <c r="D146" s="47">
        <f>'[1]Income (Pro.)'!F42</f>
        <v>30200</v>
      </c>
      <c r="E146" s="47">
        <f>'[1]Income (Pro.)'!G42</f>
        <v>15000</v>
      </c>
      <c r="F146" s="47">
        <f>'[1]Income (Pro.)'!H42</f>
        <v>15000</v>
      </c>
    </row>
    <row r="147" spans="1:6" ht="12.75" customHeight="1">
      <c r="A147" s="43"/>
      <c r="B147" s="39" t="s">
        <v>127</v>
      </c>
      <c r="C147" s="47"/>
      <c r="D147" s="47"/>
      <c r="E147" s="47"/>
      <c r="F147" s="47"/>
    </row>
    <row r="148" spans="1:6" ht="12.75" customHeight="1">
      <c r="A148" s="43"/>
      <c r="B148" s="39" t="s">
        <v>128</v>
      </c>
      <c r="C148" s="44"/>
      <c r="D148" s="44"/>
      <c r="E148" s="44"/>
      <c r="F148" s="45"/>
    </row>
    <row r="149" spans="1:6" ht="12.75" customHeight="1">
      <c r="A149" s="43"/>
      <c r="B149" s="39" t="s">
        <v>129</v>
      </c>
      <c r="C149" s="44"/>
      <c r="D149" s="44"/>
      <c r="E149" s="44"/>
      <c r="F149" s="45"/>
    </row>
    <row r="150" spans="1:6" ht="12.75" customHeight="1">
      <c r="A150" s="43"/>
      <c r="B150" s="39" t="s">
        <v>130</v>
      </c>
      <c r="C150" s="44"/>
      <c r="D150" s="44"/>
      <c r="E150" s="44"/>
      <c r="F150" s="45"/>
    </row>
    <row r="151" spans="1:6" ht="19.5" customHeight="1">
      <c r="A151" s="43"/>
      <c r="B151" s="39" t="s">
        <v>131</v>
      </c>
      <c r="C151" s="44"/>
      <c r="D151" s="44"/>
      <c r="E151" s="44"/>
      <c r="F151" s="45"/>
    </row>
    <row r="152" spans="1:6" ht="19.5" customHeight="1">
      <c r="A152" s="43"/>
      <c r="B152" s="76" t="s">
        <v>132</v>
      </c>
      <c r="C152" s="49">
        <f>SUM(C140:C151)</f>
        <v>62227</v>
      </c>
      <c r="D152" s="49">
        <f>SUM(D140:D151)</f>
        <v>30200</v>
      </c>
      <c r="E152" s="49">
        <f>SUM(E140:E151)</f>
        <v>15000</v>
      </c>
      <c r="F152" s="49">
        <f>SUM(F140:F151)</f>
        <v>15000</v>
      </c>
    </row>
    <row r="153" spans="1:6" ht="19.5" customHeight="1">
      <c r="A153" s="43"/>
      <c r="B153" s="76" t="s">
        <v>133</v>
      </c>
      <c r="C153" s="41">
        <f>SUM(C18,C24,C113,C124,C137,C152)</f>
        <v>70639704</v>
      </c>
      <c r="D153" s="41">
        <f>SUM(D18,D24,D113,D124,D137,D152)</f>
        <v>74151670</v>
      </c>
      <c r="E153" s="41">
        <f>SUM(E18,E24,E113,E124,E137,E152)</f>
        <v>76873228</v>
      </c>
      <c r="F153" s="41">
        <f>SUM(F18,F24,F113,F124,F137,F152)</f>
        <v>83456036</v>
      </c>
    </row>
    <row r="154" spans="1:6" ht="19.5" customHeight="1">
      <c r="A154" s="43"/>
      <c r="B154" s="76" t="s">
        <v>595</v>
      </c>
      <c r="C154" s="47">
        <f>'[1]Income (Pro.)'!E46</f>
        <v>18241775.656666666</v>
      </c>
      <c r="D154" s="47">
        <f>'[1]Income (Pro.)'!F46</f>
        <v>25740480.94</v>
      </c>
      <c r="E154" s="47">
        <f>'[1]Income (Pro.)'!G46</f>
        <v>24336489.94</v>
      </c>
      <c r="F154" s="47">
        <f>'[1]Income (Pro.)'!H46</f>
        <v>25684602</v>
      </c>
    </row>
    <row r="155" spans="1:6" ht="19.5" customHeight="1">
      <c r="A155" s="43"/>
      <c r="B155" s="76" t="s">
        <v>134</v>
      </c>
      <c r="C155" s="47">
        <f>SUM(C153:C154)</f>
        <v>88881479.65666667</v>
      </c>
      <c r="D155" s="47">
        <f>SUM(D153:D154)</f>
        <v>99892150.94</v>
      </c>
      <c r="E155" s="47">
        <f>SUM(E153:E154)</f>
        <v>101209717.94</v>
      </c>
      <c r="F155" s="47">
        <f>SUM(F153:F154)</f>
        <v>109140638</v>
      </c>
    </row>
    <row r="156" spans="1:6" ht="13.5">
      <c r="A156" s="2"/>
      <c r="B156" s="5"/>
      <c r="C156" s="3"/>
      <c r="D156" s="3"/>
      <c r="E156" s="3"/>
      <c r="F156" s="3"/>
    </row>
  </sheetData>
  <sheetProtection/>
  <mergeCells count="7">
    <mergeCell ref="A6:B6"/>
    <mergeCell ref="A1:F1"/>
    <mergeCell ref="A2:F2"/>
    <mergeCell ref="A4:B5"/>
    <mergeCell ref="C4:C5"/>
    <mergeCell ref="D4:D5"/>
    <mergeCell ref="E4:F4"/>
  </mergeCells>
  <printOptions/>
  <pageMargins left="0.45" right="1.05" top="0.25" bottom="0.26" header="0.52" footer="0.36"/>
  <pageSetup fitToHeight="0" fitToWidth="0" horizontalDpi="300" verticalDpi="300" orientation="landscape" paperSize="5" scale="75" r:id="rId1"/>
  <headerFooter alignWithMargins="0">
    <oddFooter>&amp;CREVISED BUDGET(INCOME)-2011-2012 -&amp;P&amp;R&amp;8&amp;P</oddFooter>
  </headerFooter>
  <rowBreaks count="6" manualBreakCount="6">
    <brk id="30" max="5" man="1"/>
    <brk id="55" max="5" man="1"/>
    <brk id="86" max="5" man="1"/>
    <brk id="114" max="5" man="1"/>
    <brk id="141" max="5" man="1"/>
    <brk id="1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70" zoomScaleNormal="85" zoomScaleSheetLayoutView="70" zoomScalePageLayoutView="0" workbookViewId="0" topLeftCell="A4">
      <selection activeCell="B15" sqref="B15"/>
    </sheetView>
  </sheetViews>
  <sheetFormatPr defaultColWidth="9.140625" defaultRowHeight="12.75"/>
  <cols>
    <col min="1" max="1" width="20.421875" style="170" customWidth="1"/>
    <col min="2" max="2" width="128.57421875" style="0" customWidth="1"/>
    <col min="3" max="3" width="24.28125" style="0" customWidth="1"/>
    <col min="4" max="4" width="24.421875" style="0" bestFit="1" customWidth="1"/>
  </cols>
  <sheetData>
    <row r="1" spans="1:4" ht="21" hidden="1">
      <c r="A1" s="349" t="s">
        <v>732</v>
      </c>
      <c r="B1" s="349"/>
      <c r="C1" s="349"/>
      <c r="D1" s="349"/>
    </row>
    <row r="2" spans="1:4" ht="15" hidden="1">
      <c r="A2" s="3"/>
      <c r="B2" s="3"/>
      <c r="C2" s="3"/>
      <c r="D2" s="273" t="s">
        <v>714</v>
      </c>
    </row>
    <row r="3" spans="1:4" ht="42" hidden="1">
      <c r="A3" s="274" t="s">
        <v>328</v>
      </c>
      <c r="B3" s="275" t="s">
        <v>733</v>
      </c>
      <c r="C3" s="274" t="s">
        <v>734</v>
      </c>
      <c r="D3" s="274" t="s">
        <v>735</v>
      </c>
    </row>
    <row r="4" spans="1:3" ht="21">
      <c r="A4" s="336" t="s">
        <v>343</v>
      </c>
      <c r="B4" s="236" t="s">
        <v>473</v>
      </c>
      <c r="C4" s="264">
        <f>'[1]Income (Rev.)'!H7</f>
        <v>189696</v>
      </c>
    </row>
    <row r="5" spans="1:3" ht="21">
      <c r="A5" s="336"/>
      <c r="B5" s="265" t="s">
        <v>654</v>
      </c>
      <c r="C5" s="218"/>
    </row>
    <row r="6" spans="1:3" ht="21">
      <c r="A6" s="336" t="s">
        <v>344</v>
      </c>
      <c r="B6" s="236" t="s">
        <v>345</v>
      </c>
      <c r="C6" s="264">
        <f>'[1]Income (Rev.)'!H8</f>
        <v>96000</v>
      </c>
    </row>
    <row r="7" spans="1:3" ht="42">
      <c r="A7" s="336"/>
      <c r="B7" s="189" t="s">
        <v>474</v>
      </c>
      <c r="C7" s="218"/>
    </row>
    <row r="8" spans="1:3" ht="21">
      <c r="A8" s="336" t="s">
        <v>346</v>
      </c>
      <c r="B8" s="236" t="s">
        <v>350</v>
      </c>
      <c r="C8" s="264">
        <f>'[1]Income (Rev.)'!H9</f>
        <v>156000</v>
      </c>
    </row>
    <row r="9" spans="1:3" ht="21">
      <c r="A9" s="336"/>
      <c r="B9" s="189" t="s">
        <v>475</v>
      </c>
      <c r="C9" s="218"/>
    </row>
    <row r="10" spans="1:3" ht="21">
      <c r="A10" s="336" t="s">
        <v>347</v>
      </c>
      <c r="B10" s="236" t="s">
        <v>351</v>
      </c>
      <c r="C10" s="264">
        <f>'[1]Income (Rev.)'!H11</f>
        <v>15000</v>
      </c>
    </row>
    <row r="11" spans="1:3" ht="21">
      <c r="A11" s="336"/>
      <c r="B11" s="189" t="s">
        <v>476</v>
      </c>
      <c r="C11" s="218"/>
    </row>
    <row r="12" spans="1:3" ht="21">
      <c r="A12" s="336" t="s">
        <v>348</v>
      </c>
      <c r="B12" s="236" t="s">
        <v>477</v>
      </c>
      <c r="C12" s="264">
        <f>'[1]Income (Rev.)'!H12</f>
        <v>0</v>
      </c>
    </row>
    <row r="13" spans="1:3" ht="21">
      <c r="A13" s="336"/>
      <c r="B13" s="189" t="s">
        <v>478</v>
      </c>
      <c r="C13" s="218"/>
    </row>
    <row r="14" spans="1:3" ht="21">
      <c r="A14" s="336" t="s">
        <v>479</v>
      </c>
      <c r="B14" s="236" t="s">
        <v>352</v>
      </c>
      <c r="C14" s="264">
        <f>'[1]Income (Rev.)'!H14</f>
        <v>918920</v>
      </c>
    </row>
    <row r="15" spans="1:3" ht="42">
      <c r="A15" s="336"/>
      <c r="B15" s="266" t="s">
        <v>716</v>
      </c>
      <c r="C15" s="218"/>
    </row>
    <row r="16" spans="1:3" ht="21">
      <c r="A16" s="336" t="s">
        <v>480</v>
      </c>
      <c r="B16" s="235" t="s">
        <v>481</v>
      </c>
      <c r="C16" s="264">
        <f>'[1]Income (Rev.)'!H15</f>
        <v>641304</v>
      </c>
    </row>
    <row r="17" spans="1:3" ht="21">
      <c r="A17" s="336"/>
      <c r="B17" s="189" t="s">
        <v>717</v>
      </c>
      <c r="C17" s="218"/>
    </row>
    <row r="18" spans="1:3" ht="21">
      <c r="A18" s="336" t="s">
        <v>349</v>
      </c>
      <c r="B18" s="235" t="s">
        <v>482</v>
      </c>
      <c r="C18" s="264">
        <f>'[1]Income (Rev.)'!H16</f>
        <v>385119</v>
      </c>
    </row>
    <row r="19" spans="1:3" ht="42">
      <c r="A19" s="336"/>
      <c r="B19" s="189" t="s">
        <v>718</v>
      </c>
      <c r="C19" s="218"/>
    </row>
    <row r="20" spans="1:3" ht="21">
      <c r="A20" s="336" t="s">
        <v>353</v>
      </c>
      <c r="B20" s="235" t="s">
        <v>483</v>
      </c>
      <c r="C20" s="264">
        <f>'[1]Income (Rev.)'!H17</f>
        <v>10000</v>
      </c>
    </row>
    <row r="21" spans="1:3" ht="21">
      <c r="A21" s="336"/>
      <c r="B21" s="265" t="s">
        <v>719</v>
      </c>
      <c r="C21" s="218"/>
    </row>
    <row r="22" spans="1:3" ht="21">
      <c r="A22" s="336" t="s">
        <v>354</v>
      </c>
      <c r="B22" s="236" t="s">
        <v>425</v>
      </c>
      <c r="C22" s="264">
        <f>'[1]Income (Rev.)'!H18</f>
        <v>7653250</v>
      </c>
    </row>
    <row r="23" spans="1:3" ht="21">
      <c r="A23" s="336"/>
      <c r="B23" s="265" t="s">
        <v>484</v>
      </c>
      <c r="C23" s="218"/>
    </row>
    <row r="24" spans="1:3" ht="21">
      <c r="A24" s="336" t="s">
        <v>485</v>
      </c>
      <c r="B24" s="267" t="s">
        <v>486</v>
      </c>
      <c r="C24" s="264">
        <f>'[1]Income (Rev.)'!H19</f>
        <v>1240720</v>
      </c>
    </row>
    <row r="25" spans="1:3" ht="21">
      <c r="A25" s="336"/>
      <c r="B25" s="268" t="s">
        <v>487</v>
      </c>
      <c r="C25" s="218"/>
    </row>
    <row r="26" spans="1:3" ht="21">
      <c r="A26" s="336" t="s">
        <v>355</v>
      </c>
      <c r="B26" s="236" t="s">
        <v>488</v>
      </c>
      <c r="C26" s="264">
        <f>'[1]Income (Rev.)'!H20</f>
        <v>1093125</v>
      </c>
    </row>
    <row r="27" spans="1:3" ht="42">
      <c r="A27" s="336"/>
      <c r="B27" s="265" t="s">
        <v>489</v>
      </c>
      <c r="C27" s="218"/>
    </row>
    <row r="28" spans="1:3" ht="21">
      <c r="A28" s="336" t="s">
        <v>490</v>
      </c>
      <c r="B28" s="236" t="s">
        <v>491</v>
      </c>
      <c r="C28" s="264">
        <f>'[1]Income (Rev.)'!H21</f>
        <v>132800</v>
      </c>
    </row>
    <row r="29" spans="1:3" ht="42">
      <c r="A29" s="336"/>
      <c r="B29" s="189" t="s">
        <v>492</v>
      </c>
      <c r="C29" s="218"/>
    </row>
    <row r="30" spans="1:3" ht="21">
      <c r="A30" s="336" t="s">
        <v>356</v>
      </c>
      <c r="B30" s="236" t="s">
        <v>720</v>
      </c>
      <c r="C30" s="264">
        <f>'[1]Income (Rev.)'!H22</f>
        <v>897600</v>
      </c>
    </row>
    <row r="31" spans="1:3" ht="42">
      <c r="A31" s="336"/>
      <c r="B31" s="189" t="s">
        <v>721</v>
      </c>
      <c r="C31" s="218"/>
    </row>
    <row r="32" spans="1:3" ht="21">
      <c r="A32" s="336" t="s">
        <v>493</v>
      </c>
      <c r="B32" s="236" t="s">
        <v>722</v>
      </c>
      <c r="C32" s="264">
        <f>'[1]Income (Rev.)'!H23</f>
        <v>132000</v>
      </c>
    </row>
    <row r="33" spans="1:3" ht="42">
      <c r="A33" s="336"/>
      <c r="B33" s="189" t="s">
        <v>723</v>
      </c>
      <c r="C33" s="218"/>
    </row>
    <row r="34" spans="1:3" ht="21">
      <c r="A34" s="336" t="s">
        <v>357</v>
      </c>
      <c r="B34" s="236" t="s">
        <v>494</v>
      </c>
      <c r="C34" s="264">
        <f>'[1]Income (Rev.)'!H24</f>
        <v>1163300</v>
      </c>
    </row>
    <row r="35" spans="1:3" ht="21">
      <c r="A35" s="336"/>
      <c r="B35" s="189" t="s">
        <v>495</v>
      </c>
      <c r="C35" s="218"/>
    </row>
    <row r="36" spans="1:3" ht="21">
      <c r="A36" s="336" t="s">
        <v>496</v>
      </c>
      <c r="B36" s="236" t="s">
        <v>494</v>
      </c>
      <c r="C36" s="264">
        <f>'[1]Income (Rev.)'!H25</f>
        <v>163200</v>
      </c>
    </row>
    <row r="37" spans="1:3" ht="21">
      <c r="A37" s="336"/>
      <c r="B37" s="189" t="s">
        <v>497</v>
      </c>
      <c r="C37" s="218"/>
    </row>
    <row r="38" spans="1:3" ht="21">
      <c r="A38" s="336" t="s">
        <v>358</v>
      </c>
      <c r="B38" s="236" t="s">
        <v>361</v>
      </c>
      <c r="C38" s="264">
        <f>'[1]Income (Rev.)'!H26</f>
        <v>3000</v>
      </c>
    </row>
    <row r="39" spans="1:3" ht="21">
      <c r="A39" s="336"/>
      <c r="B39" s="189" t="s">
        <v>498</v>
      </c>
      <c r="C39" s="218"/>
    </row>
    <row r="40" spans="1:3" ht="21">
      <c r="A40" s="336" t="s">
        <v>359</v>
      </c>
      <c r="B40" s="236" t="s">
        <v>499</v>
      </c>
      <c r="C40" s="264">
        <f>'[1]Income (Rev.)'!H27</f>
        <v>596989</v>
      </c>
    </row>
    <row r="41" spans="1:3" ht="42">
      <c r="A41" s="336"/>
      <c r="B41" s="189" t="s">
        <v>724</v>
      </c>
      <c r="C41" s="218"/>
    </row>
    <row r="42" spans="1:3" ht="21">
      <c r="A42" s="336" t="s">
        <v>360</v>
      </c>
      <c r="B42" s="236" t="s">
        <v>500</v>
      </c>
      <c r="C42" s="269">
        <f>'[1]Income (Rev.)'!H28</f>
        <v>46000</v>
      </c>
    </row>
    <row r="43" spans="1:3" ht="42">
      <c r="A43" s="336"/>
      <c r="B43" s="189" t="s">
        <v>501</v>
      </c>
      <c r="C43" s="218"/>
    </row>
    <row r="44" spans="1:3" ht="21">
      <c r="A44" s="336" t="s">
        <v>362</v>
      </c>
      <c r="B44" s="236" t="s">
        <v>502</v>
      </c>
      <c r="C44" s="264">
        <f>'[1]Income (Rev.)'!H29</f>
        <v>222000</v>
      </c>
    </row>
    <row r="45" spans="1:3" ht="42">
      <c r="A45" s="336"/>
      <c r="B45" s="189" t="s">
        <v>725</v>
      </c>
      <c r="C45" s="218"/>
    </row>
    <row r="46" spans="1:3" ht="21">
      <c r="A46" s="336" t="s">
        <v>363</v>
      </c>
      <c r="B46" s="236" t="s">
        <v>368</v>
      </c>
      <c r="C46" s="264">
        <f>'[1]Income (Rev.)'!H30</f>
        <v>15000</v>
      </c>
    </row>
    <row r="47" spans="1:3" ht="21">
      <c r="A47" s="336"/>
      <c r="B47" s="189" t="s">
        <v>503</v>
      </c>
      <c r="C47" s="218"/>
    </row>
    <row r="48" spans="1:3" ht="21">
      <c r="A48" s="336" t="s">
        <v>364</v>
      </c>
      <c r="B48" s="236" t="s">
        <v>369</v>
      </c>
      <c r="C48" s="264">
        <f>'[1]Income (Rev.)'!H31</f>
        <v>200000</v>
      </c>
    </row>
    <row r="49" spans="1:3" ht="21">
      <c r="A49" s="336"/>
      <c r="B49" s="189" t="s">
        <v>726</v>
      </c>
      <c r="C49" s="218"/>
    </row>
    <row r="50" spans="1:3" ht="21">
      <c r="A50" s="336" t="s">
        <v>505</v>
      </c>
      <c r="B50" s="236" t="s">
        <v>506</v>
      </c>
      <c r="C50" s="264">
        <f>'[1]Income (Rev.)'!H32</f>
        <v>630000</v>
      </c>
    </row>
    <row r="51" spans="1:3" ht="21">
      <c r="A51" s="336"/>
      <c r="B51" s="189" t="s">
        <v>727</v>
      </c>
      <c r="C51" s="218"/>
    </row>
    <row r="52" spans="1:3" ht="21">
      <c r="A52" s="336" t="s">
        <v>365</v>
      </c>
      <c r="B52" s="236" t="s">
        <v>507</v>
      </c>
      <c r="C52" s="264">
        <f>'[1]Income (Rev.)'!H33</f>
        <v>3299313</v>
      </c>
    </row>
    <row r="53" spans="1:3" ht="42">
      <c r="A53" s="336"/>
      <c r="B53" s="189" t="s">
        <v>508</v>
      </c>
      <c r="C53" s="218"/>
    </row>
    <row r="54" spans="1:3" ht="21">
      <c r="A54" s="336" t="s">
        <v>366</v>
      </c>
      <c r="B54" s="236" t="s">
        <v>509</v>
      </c>
      <c r="C54" s="264">
        <f>'[1]Income (Rev.)'!H35</f>
        <v>6000</v>
      </c>
    </row>
    <row r="55" spans="1:3" ht="21">
      <c r="A55" s="336"/>
      <c r="B55" s="189" t="s">
        <v>510</v>
      </c>
      <c r="C55" s="218"/>
    </row>
    <row r="56" spans="1:3" ht="21">
      <c r="A56" s="336" t="s">
        <v>367</v>
      </c>
      <c r="B56" s="236" t="s">
        <v>511</v>
      </c>
      <c r="C56" s="264">
        <f>'[1]Income (Rev.)'!H36</f>
        <v>1405000</v>
      </c>
    </row>
    <row r="57" spans="1:3" ht="21">
      <c r="A57" s="336"/>
      <c r="B57" s="189" t="s">
        <v>728</v>
      </c>
      <c r="C57" s="218"/>
    </row>
    <row r="58" spans="1:3" ht="21">
      <c r="A58" s="336" t="s">
        <v>729</v>
      </c>
      <c r="B58" s="236" t="s">
        <v>513</v>
      </c>
      <c r="C58" s="264">
        <f>'[1]Income (Rev.)'!H37</f>
        <v>5439700</v>
      </c>
    </row>
    <row r="59" spans="1:3" ht="21">
      <c r="A59" s="336"/>
      <c r="B59" s="189" t="s">
        <v>514</v>
      </c>
      <c r="C59" s="218"/>
    </row>
    <row r="60" spans="1:3" ht="21">
      <c r="A60" s="336" t="s">
        <v>370</v>
      </c>
      <c r="B60" s="236" t="s">
        <v>371</v>
      </c>
      <c r="C60" s="264">
        <f>'[1]Income (Rev.)'!H39</f>
        <v>45665000</v>
      </c>
    </row>
    <row r="61" spans="1:3" ht="63">
      <c r="A61" s="336"/>
      <c r="B61" s="189" t="s">
        <v>730</v>
      </c>
      <c r="C61" s="218"/>
    </row>
    <row r="62" spans="1:3" ht="21">
      <c r="A62" s="336" t="s">
        <v>516</v>
      </c>
      <c r="B62" s="236" t="s">
        <v>517</v>
      </c>
      <c r="C62" s="264">
        <f>'[1]Income (Rev.)'!H40</f>
        <v>11025000</v>
      </c>
    </row>
    <row r="63" spans="1:3" ht="21">
      <c r="A63" s="336"/>
      <c r="B63" s="189" t="s">
        <v>731</v>
      </c>
      <c r="C63" s="218"/>
    </row>
    <row r="64" spans="1:3" ht="21">
      <c r="A64" s="246" t="s">
        <v>372</v>
      </c>
      <c r="B64" s="231" t="s">
        <v>519</v>
      </c>
      <c r="C64" s="264">
        <f>'[1]Income (Rev.)'!H42</f>
        <v>15000</v>
      </c>
    </row>
    <row r="65" spans="1:3" ht="21">
      <c r="A65" s="246"/>
      <c r="B65" s="270" t="s">
        <v>673</v>
      </c>
      <c r="C65" s="271">
        <f>SUM(C4:C64)</f>
        <v>83456036</v>
      </c>
    </row>
    <row r="66" spans="1:3" ht="21">
      <c r="A66" s="246"/>
      <c r="B66" s="270" t="s">
        <v>674</v>
      </c>
      <c r="C66" s="272">
        <f>'[1]Income (Rev.)'!H46</f>
        <v>25684602</v>
      </c>
    </row>
    <row r="67" spans="1:3" ht="21">
      <c r="A67" s="246"/>
      <c r="B67" s="270" t="s">
        <v>675</v>
      </c>
      <c r="C67" s="271">
        <f>SUM(C65:C66)</f>
        <v>109140638</v>
      </c>
    </row>
    <row r="68" spans="1:2" ht="14.25">
      <c r="A68" s="152"/>
      <c r="B68" s="151"/>
    </row>
    <row r="69" spans="1:2" ht="15">
      <c r="A69" s="156"/>
      <c r="B69" s="153"/>
    </row>
    <row r="70" spans="1:2" ht="18">
      <c r="A70" s="158" t="s">
        <v>322</v>
      </c>
      <c r="B70" s="2"/>
    </row>
    <row r="71" spans="1:2" ht="18">
      <c r="A71" s="158" t="s">
        <v>319</v>
      </c>
      <c r="B71" s="2"/>
    </row>
    <row r="72" spans="1:3" ht="13.5">
      <c r="A72" s="154"/>
      <c r="B72" s="2"/>
      <c r="C72" s="3"/>
    </row>
    <row r="73" spans="1:3" ht="18">
      <c r="A73" s="158" t="s">
        <v>320</v>
      </c>
      <c r="B73" s="22"/>
      <c r="C73" s="276" t="s">
        <v>323</v>
      </c>
    </row>
    <row r="74" spans="1:3" ht="18">
      <c r="A74" s="158" t="s">
        <v>321</v>
      </c>
      <c r="B74" s="335" t="s">
        <v>736</v>
      </c>
      <c r="C74" s="335"/>
    </row>
    <row r="75" spans="1:3" ht="18">
      <c r="A75" s="158"/>
      <c r="B75" s="335" t="s">
        <v>737</v>
      </c>
      <c r="C75" s="335"/>
    </row>
    <row r="76" spans="1:3" ht="18">
      <c r="A76" s="155"/>
      <c r="B76" s="350"/>
      <c r="C76" s="350"/>
    </row>
    <row r="77" spans="1:3" ht="18" thickBot="1">
      <c r="A77" s="162"/>
      <c r="B77" s="164"/>
      <c r="C77" s="178"/>
    </row>
    <row r="78" spans="1:3" ht="12.75">
      <c r="A78" s="155"/>
      <c r="B78" s="3"/>
      <c r="C78" s="3"/>
    </row>
    <row r="79" spans="1:2" ht="18">
      <c r="A79" s="155"/>
      <c r="B79" s="161" t="s">
        <v>376</v>
      </c>
    </row>
    <row r="80" spans="1:2" ht="18">
      <c r="A80" s="335" t="s">
        <v>377</v>
      </c>
      <c r="B80" s="335"/>
    </row>
    <row r="81" spans="1:2" ht="18">
      <c r="A81" s="158" t="s">
        <v>325</v>
      </c>
      <c r="B81" s="22"/>
    </row>
    <row r="82" spans="1:2" ht="21">
      <c r="A82" s="334" t="s">
        <v>318</v>
      </c>
      <c r="B82" s="334"/>
    </row>
    <row r="83" spans="1:2" ht="18">
      <c r="A83" s="158" t="s">
        <v>326</v>
      </c>
      <c r="B83" s="4"/>
    </row>
    <row r="84" spans="1:2" ht="13.5">
      <c r="A84" s="154"/>
      <c r="B84" s="4"/>
    </row>
    <row r="85" spans="1:2" ht="13.5">
      <c r="A85" s="154"/>
      <c r="B85" s="4" t="s">
        <v>613</v>
      </c>
    </row>
    <row r="86" spans="1:2" ht="18">
      <c r="A86" s="155"/>
      <c r="B86" s="161" t="s">
        <v>374</v>
      </c>
    </row>
    <row r="87" spans="1:2" ht="18">
      <c r="A87" s="155"/>
      <c r="B87" s="161" t="s">
        <v>373</v>
      </c>
    </row>
    <row r="88" spans="1:2" ht="18">
      <c r="A88" s="155"/>
      <c r="B88" s="161" t="s">
        <v>375</v>
      </c>
    </row>
    <row r="89" spans="1:2" ht="13.5">
      <c r="A89" s="155"/>
      <c r="B89" s="165"/>
    </row>
    <row r="90" spans="1:2" ht="13.5">
      <c r="A90" s="155"/>
      <c r="B90" s="22"/>
    </row>
    <row r="91" spans="1:2" ht="13.5">
      <c r="A91" s="154"/>
      <c r="B91" s="4"/>
    </row>
    <row r="92" spans="1:2" ht="13.5">
      <c r="A92" s="155"/>
      <c r="B92" s="165"/>
    </row>
    <row r="93" spans="1:2" ht="13.5">
      <c r="A93" s="155"/>
      <c r="B93" s="165"/>
    </row>
    <row r="94" ht="13.5">
      <c r="B94" s="166"/>
    </row>
    <row r="96" spans="1:2" ht="13.5">
      <c r="A96" s="154"/>
      <c r="B96" s="2"/>
    </row>
  </sheetData>
  <sheetProtection/>
  <mergeCells count="36">
    <mergeCell ref="A82:B82"/>
    <mergeCell ref="B75:C75"/>
    <mergeCell ref="B76:C76"/>
    <mergeCell ref="A80:B80"/>
    <mergeCell ref="A30:A31"/>
    <mergeCell ref="A22:A23"/>
    <mergeCell ref="A52:A53"/>
    <mergeCell ref="A54:A55"/>
    <mergeCell ref="A26:A27"/>
    <mergeCell ref="A28:A29"/>
    <mergeCell ref="A1:D1"/>
    <mergeCell ref="A4:A5"/>
    <mergeCell ref="A6:A7"/>
    <mergeCell ref="A8:A9"/>
    <mergeCell ref="A48:A49"/>
    <mergeCell ref="A50:A51"/>
    <mergeCell ref="A44:A45"/>
    <mergeCell ref="A46:A47"/>
    <mergeCell ref="A42:A43"/>
    <mergeCell ref="A10:A11"/>
    <mergeCell ref="A12:A13"/>
    <mergeCell ref="A14:A15"/>
    <mergeCell ref="A16:A17"/>
    <mergeCell ref="A18:A19"/>
    <mergeCell ref="A20:A21"/>
    <mergeCell ref="A24:A25"/>
    <mergeCell ref="A56:A57"/>
    <mergeCell ref="A58:A59"/>
    <mergeCell ref="A60:A61"/>
    <mergeCell ref="A62:A63"/>
    <mergeCell ref="B74:C74"/>
    <mergeCell ref="A32:A33"/>
    <mergeCell ref="A34:A35"/>
    <mergeCell ref="A36:A37"/>
    <mergeCell ref="A38:A39"/>
    <mergeCell ref="A40:A41"/>
  </mergeCells>
  <printOptions/>
  <pageMargins left="1.5" right="0.35" top="0.5" bottom="0.5" header="0.5" footer="0.5"/>
  <pageSetup orientation="landscape" paperSize="5" scale="88" r:id="rId1"/>
  <headerFooter>
    <oddFooter>&amp;CREVISED INCOME DESCRIPTION-&amp;P</oddFooter>
  </headerFooter>
  <rowBreaks count="5" manualBreakCount="5">
    <brk id="13" max="255" man="1"/>
    <brk id="25" max="255" man="1"/>
    <brk id="43" max="255" man="1"/>
    <brk id="53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MINTU</dc:creator>
  <cp:keywords/>
  <dc:description/>
  <cp:lastModifiedBy>CEO</cp:lastModifiedBy>
  <cp:lastPrinted>2013-07-25T08:06:21Z</cp:lastPrinted>
  <dcterms:created xsi:type="dcterms:W3CDTF">2010-06-28T21:09:25Z</dcterms:created>
  <dcterms:modified xsi:type="dcterms:W3CDTF">2013-07-25T08:28:38Z</dcterms:modified>
  <cp:category/>
  <cp:version/>
  <cp:contentType/>
  <cp:contentStatus/>
</cp:coreProperties>
</file>